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1.xml" ContentType="application/vnd.openxmlformats-officedocument.spreadsheetml.worksheet+xml"/>
  <Override PartName="/xl/worksheets/sheet30.xml" ContentType="application/vnd.openxmlformats-officedocument.spreadsheetml.worksheet+xml"/>
  <Override PartName="/xl/worksheets/sheet6.xml" ContentType="application/vnd.openxmlformats-officedocument.spreadsheetml.worksheet+xml"/>
  <Override PartName="/xl/worksheets/sheet29.xml" ContentType="application/vnd.openxmlformats-officedocument.spreadsheetml.worksheet+xml"/>
  <Override PartName="/xl/worksheets/sheet5.xml" ContentType="application/vnd.openxmlformats-officedocument.spreadsheetml.worksheet+xml"/>
  <Override PartName="/xl/worksheets/sheet28.xml" ContentType="application/vnd.openxmlformats-officedocument.spreadsheetml.worksheet+xml"/>
  <Override PartName="/xl/worksheets/sheet4.xml" ContentType="application/vnd.openxmlformats-officedocument.spreadsheetml.worksheet+xml"/>
  <Override PartName="/xl/worksheets/sheet27.xml" ContentType="application/vnd.openxmlformats-officedocument.spreadsheetml.worksheet+xml"/>
  <Override PartName="/xl/worksheets/sheet3.xml" ContentType="application/vnd.openxmlformats-officedocument.spreadsheetml.worksheet+xml"/>
  <Override PartName="/xl/worksheets/sheet26.xml" ContentType="application/vnd.openxmlformats-officedocument.spreadsheetml.worksheet+xml"/>
  <Override PartName="/xl/worksheets/sheet2.xml" ContentType="application/vnd.openxmlformats-officedocument.spreadsheetml.worksheet+xml"/>
  <Override PartName="/xl/worksheets/sheet25.xml" ContentType="application/vnd.openxmlformats-officedocument.spreadsheetml.worksheet+xml"/>
  <Override PartName="/xl/worksheets/sheet1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8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17.xml" ContentType="application/vnd.openxmlformats-officedocument.spreadsheetml.worksheet+xml"/>
  <Override PartName="/xl/worksheets/sheet41.xml" ContentType="application/vnd.openxmlformats-officedocument.spreadsheetml.worksheet+xml"/>
  <Override PartName="/xl/worksheets/sheet16.xml" ContentType="application/vnd.openxmlformats-officedocument.spreadsheetml.worksheet+xml"/>
  <Override PartName="/xl/worksheets/sheet40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6" firstSheet="0" activeTab="2"/>
  </bookViews>
  <sheets>
    <sheet name="GLOBAL" sheetId="1" state="visible" r:id="rId2"/>
    <sheet name="DATOS" sheetId="2" state="visible" r:id="rId3"/>
    <sheet name="ENTRENAD" sheetId="3" state="visible" r:id="rId4"/>
    <sheet name="78-79" sheetId="4" state="visible" r:id="rId5"/>
    <sheet name="79-80" sheetId="5" state="visible" r:id="rId6"/>
    <sheet name="80-81" sheetId="6" state="visible" r:id="rId7"/>
    <sheet name="81-82" sheetId="7" state="visible" r:id="rId8"/>
    <sheet name="82-83" sheetId="8" state="visible" r:id="rId9"/>
    <sheet name="83-84" sheetId="9" state="visible" r:id="rId10"/>
    <sheet name="84-85" sheetId="10" state="visible" r:id="rId11"/>
    <sheet name="85-86" sheetId="11" state="visible" r:id="rId12"/>
    <sheet name="86-87" sheetId="12" state="visible" r:id="rId13"/>
    <sheet name="87-88" sheetId="13" state="visible" r:id="rId14"/>
    <sheet name="88-89" sheetId="14" state="visible" r:id="rId15"/>
    <sheet name="89-90" sheetId="15" state="visible" r:id="rId16"/>
    <sheet name="90-91" sheetId="16" state="visible" r:id="rId17"/>
    <sheet name="91-92" sheetId="17" state="visible" r:id="rId18"/>
    <sheet name="92-93" sheetId="18" state="visible" r:id="rId19"/>
    <sheet name="93-94" sheetId="19" state="visible" r:id="rId20"/>
    <sheet name="94-95" sheetId="20" state="visible" r:id="rId21"/>
    <sheet name="95-96" sheetId="21" state="visible" r:id="rId22"/>
    <sheet name="96-97" sheetId="22" state="visible" r:id="rId23"/>
    <sheet name="97-98" sheetId="23" state="visible" r:id="rId24"/>
    <sheet name="98-99" sheetId="24" state="visible" r:id="rId25"/>
    <sheet name="99-00" sheetId="25" state="visible" r:id="rId26"/>
    <sheet name="00-01" sheetId="26" state="visible" r:id="rId27"/>
    <sheet name="01-02" sheetId="27" state="visible" r:id="rId28"/>
    <sheet name="02-03" sheetId="28" state="visible" r:id="rId29"/>
    <sheet name="03-04" sheetId="29" state="visible" r:id="rId30"/>
    <sheet name="04-05" sheetId="30" state="visible" r:id="rId31"/>
    <sheet name="05-06" sheetId="31" state="visible" r:id="rId32"/>
    <sheet name="06-07" sheetId="32" state="visible" r:id="rId33"/>
    <sheet name="07-08" sheetId="33" state="visible" r:id="rId34"/>
    <sheet name="08-09" sheetId="34" state="visible" r:id="rId35"/>
    <sheet name="09-10" sheetId="35" state="visible" r:id="rId36"/>
    <sheet name="10-11" sheetId="36" state="visible" r:id="rId37"/>
    <sheet name="11-12" sheetId="37" state="visible" r:id="rId38"/>
    <sheet name="12-13" sheetId="38" state="visible" r:id="rId39"/>
    <sheet name="13-14" sheetId="39" state="visible" r:id="rId40"/>
    <sheet name="14-15" sheetId="40" state="visible" r:id="rId41"/>
    <sheet name="15-16" sheetId="41" state="visible" r:id="rId42"/>
  </sheets>
  <calcPr iterateCount="100" refMode="A1" iterate="false" iterateDelta="0.001"/>
</workbook>
</file>

<file path=xl/sharedStrings.xml><?xml version="1.0" encoding="utf-8"?>
<sst xmlns="http://schemas.openxmlformats.org/spreadsheetml/2006/main" count="3821" uniqueCount="704">
  <si>
    <t>RESUMEN TEMPORADAS CLUB BALONCESTO ZAMORA</t>
  </si>
  <si>
    <t>TEMP.</t>
  </si>
  <si>
    <t>EQUIPO</t>
  </si>
  <si>
    <t>ENTRENADOR</t>
  </si>
  <si>
    <t>CATEGORIA</t>
  </si>
  <si>
    <t>CLASIFICACION</t>
  </si>
  <si>
    <t>PART.
JUG</t>
  </si>
  <si>
    <t>V</t>
  </si>
  <si>
    <t>D</t>
  </si>
  <si>
    <t>PTOS.
FAV.</t>
  </si>
  <si>
    <t>MEDIA</t>
  </si>
  <si>
    <t>PTOS. 
CON.</t>
  </si>
  <si>
    <t>78-79</t>
  </si>
  <si>
    <t>C.B.ZAMORA</t>
  </si>
  <si>
    <t>GERARDO</t>
  </si>
  <si>
    <t>TERCERA DIVISIÓN</t>
  </si>
  <si>
    <t>OCTAVOS</t>
  </si>
  <si>
    <t>79-80</t>
  </si>
  <si>
    <t>QUINTOS -- (1 PARTIDO EMPATADO)</t>
  </si>
  <si>
    <t>80-81</t>
  </si>
  <si>
    <t>Z.CITROEN</t>
  </si>
  <si>
    <t>SÉPTIMOS</t>
  </si>
  <si>
    <t>81-82</t>
  </si>
  <si>
    <t>FRINCA</t>
  </si>
  <si>
    <t>CUARTOS</t>
  </si>
  <si>
    <t>82-83</t>
  </si>
  <si>
    <t>TERCEROS</t>
  </si>
  <si>
    <t>83-84</t>
  </si>
  <si>
    <t>SEGUNDA DIVISIÓN</t>
  </si>
  <si>
    <t>DECIMOSEGUNDOS -- DESCENSO</t>
  </si>
  <si>
    <t>84-85</t>
  </si>
  <si>
    <t>QUINTOS</t>
  </si>
  <si>
    <t>85-86</t>
  </si>
  <si>
    <t>SEXTOS</t>
  </si>
  <si>
    <t>86-87</t>
  </si>
  <si>
    <t>RIESPRI</t>
  </si>
  <si>
    <t>DÉCIMOS</t>
  </si>
  <si>
    <t>87-88</t>
  </si>
  <si>
    <t>CAJA ZAMORA</t>
  </si>
  <si>
    <t>PRIMERA INTERAUTONOMICA</t>
  </si>
  <si>
    <t>88-89</t>
  </si>
  <si>
    <t>PRIMEROS  -- FASE ASCENSO LLIRIA</t>
  </si>
  <si>
    <t>89-90</t>
  </si>
  <si>
    <t>SEGUNDA GRUPO B</t>
  </si>
  <si>
    <t>PRIMEROS -- FASE ASCENSO CARTAGENA</t>
  </si>
  <si>
    <t>90-91</t>
  </si>
  <si>
    <t>ARCOS</t>
  </si>
  <si>
    <t>91-92</t>
  </si>
  <si>
    <t>SEGUNDOS -- FASE ASCENSO GANDÍA--ASCENSO</t>
  </si>
  <si>
    <t>92-93</t>
  </si>
  <si>
    <t>PAN DE AZUCAR</t>
  </si>
  <si>
    <t>PRIMERA B</t>
  </si>
  <si>
    <t>DECIMOSEXTOS -- DESCENSO Y REPESCA</t>
  </si>
  <si>
    <t>93-94</t>
  </si>
  <si>
    <t>VINO DE TORO</t>
  </si>
  <si>
    <t>BOBAN</t>
  </si>
  <si>
    <t>DECIMOTERCEROS -- DESCENSO </t>
  </si>
  <si>
    <t>94-95</t>
  </si>
  <si>
    <t>ISIDRO</t>
  </si>
  <si>
    <t>EBA GRUPO NORTE</t>
  </si>
  <si>
    <t>SEGUNDOS -- PLAYOFF ASCENSO</t>
  </si>
  <si>
    <t>95-96</t>
  </si>
  <si>
    <t>MERCHANTE</t>
  </si>
  <si>
    <t>SEXTOS </t>
  </si>
  <si>
    <t>96-97</t>
  </si>
  <si>
    <t>CAJA ESPAÑA</t>
  </si>
  <si>
    <t>LUISON</t>
  </si>
  <si>
    <t>97-98</t>
  </si>
  <si>
    <t>98-99</t>
  </si>
  <si>
    <t>99-00</t>
  </si>
  <si>
    <t>ROBERTO</t>
  </si>
  <si>
    <t>EBA GRUPO A</t>
  </si>
  <si>
    <t>00-01</t>
  </si>
  <si>
    <t>DECIMOSEGUNDOS</t>
  </si>
  <si>
    <t>01-02</t>
  </si>
  <si>
    <t>FÉLIX ALONSO</t>
  </si>
  <si>
    <t>02-03</t>
  </si>
  <si>
    <t>UFC ZAMORA</t>
  </si>
  <si>
    <t>BILL MCCAMON</t>
  </si>
  <si>
    <t>EBA GRUPO B</t>
  </si>
  <si>
    <t>DECIMOCUARTOS -- DESCENSO Y REPESCA</t>
  </si>
  <si>
    <t>03-04</t>
  </si>
  <si>
    <t>DAVID LÓPEZ</t>
  </si>
  <si>
    <t>DECIMOPRIMEROS</t>
  </si>
  <si>
    <t>04-05</t>
  </si>
  <si>
    <t>05-06</t>
  </si>
  <si>
    <t>06-07</t>
  </si>
  <si>
    <t>JAVI DE LA FUENTE</t>
  </si>
  <si>
    <t>07-08</t>
  </si>
  <si>
    <t>UFC GRUPO INEC</t>
  </si>
  <si>
    <t>DECIMOTERCEROS -- DESCENSO Y REPESCA</t>
  </si>
  <si>
    <t>08-09</t>
  </si>
  <si>
    <t>GRUPO INEC ZAMORA</t>
  </si>
  <si>
    <t>ALBERTO</t>
  </si>
  <si>
    <t>09-10</t>
  </si>
  <si>
    <t>ALBERTO </t>
  </si>
  <si>
    <t>EBA GRUPO A-B</t>
  </si>
  <si>
    <t>10-11</t>
  </si>
  <si>
    <t>SUPER</t>
  </si>
  <si>
    <t>11-12</t>
  </si>
  <si>
    <t>GRUPO INEC QUESO ZAMORANO</t>
  </si>
  <si>
    <t>SAULO</t>
  </si>
  <si>
    <t>12-13</t>
  </si>
  <si>
    <t>13-14</t>
  </si>
  <si>
    <t>SEGUNDOS -- FASE ASCENSO MORÓN</t>
  </si>
  <si>
    <t>14-15</t>
  </si>
  <si>
    <t>15-16</t>
  </si>
  <si>
    <t>HILED QUESO ZAMORANO</t>
  </si>
  <si>
    <t>TOTAL</t>
  </si>
  <si>
    <t>LOCAL</t>
  </si>
  <si>
    <t>VISITANTE</t>
  </si>
  <si>
    <t>PT. 
FAV.</t>
  </si>
  <si>
    <t>MED.
PT.
FAV.</t>
  </si>
  <si>
    <t>PT.
CON.</t>
  </si>
  <si>
    <t>MED.
PT.
CON.</t>
  </si>
  <si>
    <t>DIF</t>
  </si>
  <si>
    <t>MED.
DIF.</t>
  </si>
  <si>
    <t>GANADOS</t>
  </si>
  <si>
    <t>PERDIDOS</t>
  </si>
  <si>
    <t>%</t>
  </si>
  <si>
    <t>TEMPORADAS</t>
  </si>
  <si>
    <t>JESUS VICENTE</t>
  </si>
  <si>
    <t>(1) -- 10/11</t>
  </si>
  <si>
    <t>JAVIER DE LA FUENTE</t>
  </si>
  <si>
    <t>(2) -- 06/07;07/08</t>
  </si>
  <si>
    <t>FELIX ALONSO</t>
  </si>
  <si>
    <t>(1) -- 00/01</t>
  </si>
  <si>
    <t>ROBERTO GONZALEZ</t>
  </si>
  <si>
    <t>(1) -- 99/00</t>
  </si>
  <si>
    <t>GERARDO HERNANDEZ</t>
  </si>
  <si>
    <t>(16) -- 78/79; 79/80; 80/81; 81/82; 82/83; 83/84; 84/85;85/86;86/87;87/88;88/89;89/90;90/91;91/92;92/93;05/06</t>
  </si>
  <si>
    <t>BOBAN VUKCEVIC</t>
  </si>
  <si>
    <t>(1) --- 93/94</t>
  </si>
  <si>
    <t>ISIDRO ÁLVAREZ</t>
  </si>
  <si>
    <t>(1) --- 94-95</t>
  </si>
  <si>
    <t>LUIS ALBERTO ALONSO</t>
  </si>
  <si>
    <t>(4) -- 96/97; 97/98; 98/99; 01/02</t>
  </si>
  <si>
    <t>(3) --- 03/04; 04/05; 05/06</t>
  </si>
  <si>
    <t>ALBERTO MIRANDA</t>
  </si>
  <si>
    <t>(2) --- 08/09; 09/10</t>
  </si>
  <si>
    <t>FERNANDO MERCHANTE</t>
  </si>
  <si>
    <t>(1) --- 95/96</t>
  </si>
  <si>
    <t>BILL MCCAMONN</t>
  </si>
  <si>
    <t>(1) --- 02/03</t>
  </si>
  <si>
    <t>SAULO HERNÁNDEZ</t>
  </si>
  <si>
    <t>(5) ----  11/12 ; 12/13; 13/14; 14/15; 15/16</t>
  </si>
  <si>
    <t>RESUMEN ENTRENADORES CLUB BALONCESTO ZAMORA</t>
  </si>
  <si>
    <t>(15) -- 78/79; 79/80; 80/81; 81/82; 82/83; 83/84; 84/85;85/86;86/87;87/88;88/89;89/90;90/91; 91/92;92/93</t>
  </si>
  <si>
    <t>(3) --- 03/04; 04/05;</t>
  </si>
  <si>
    <t>TEMPORADA 78-79 -- ZAMORA CLUB DE FÚTBOL</t>
  </si>
  <si>
    <t>CATEGORÍA:</t>
  </si>
  <si>
    <t>3ª</t>
  </si>
  <si>
    <t>POSICIÓN:</t>
  </si>
  <si>
    <t>8º</t>
  </si>
  <si>
    <t>PART.JUGADOS</t>
  </si>
  <si>
    <t>JOR.</t>
  </si>
  <si>
    <t>COMO LOCALES</t>
  </si>
  <si>
    <t>PF</t>
  </si>
  <si>
    <t>PC</t>
  </si>
  <si>
    <t>COMO VISITANTES</t>
  </si>
  <si>
    <t>C.B.ZAMORA VS</t>
  </si>
  <si>
    <t>Cacereño</t>
  </si>
  <si>
    <t>P. Lisboa (Madrid)</t>
  </si>
  <si>
    <t>VS C.B.ZAMORA</t>
  </si>
  <si>
    <t>S. Viator</t>
  </si>
  <si>
    <t>G.E. Ini (Madrid)</t>
  </si>
  <si>
    <t>Olimpico</t>
  </si>
  <si>
    <t>A. Almazan ( Madrid)</t>
  </si>
  <si>
    <t>D. de Sangre</t>
  </si>
  <si>
    <t>Universitario ( Salamanca)</t>
  </si>
  <si>
    <t>N. Banco</t>
  </si>
  <si>
    <t>P. Ambroz ( Plasencia)</t>
  </si>
  <si>
    <t>P. Lisboa</t>
  </si>
  <si>
    <t>G.E. Ini</t>
  </si>
  <si>
    <t>S. Viator ( Madrid)</t>
  </si>
  <si>
    <t>Almazan</t>
  </si>
  <si>
    <t>Olimpico ( Madrid)</t>
  </si>
  <si>
    <t>Universitario</t>
  </si>
  <si>
    <t>Donantes de Sangre</t>
  </si>
  <si>
    <t>P. Ambroz</t>
  </si>
  <si>
    <t>TOT</t>
  </si>
  <si>
    <t>MED</t>
  </si>
  <si>
    <t>PUNTOS A FAVOR COMO LOCAL</t>
  </si>
  <si>
    <t>BALANCE TEMP. COMO LOCAL</t>
  </si>
  <si>
    <t>PUNTOS EN CONTRA COMO LOCAL</t>
  </si>
  <si>
    <t>BALANCE TEMP. COMO VISIT</t>
  </si>
  <si>
    <t>PUNTOS A FAVOR COMO VISITANTE</t>
  </si>
  <si>
    <t>BALANCE TEMPORADA</t>
  </si>
  <si>
    <t>PUNTOS EN CONTRA COMO VISIT.</t>
  </si>
  <si>
    <t>FAV</t>
  </si>
  <si>
    <t>CON</t>
  </si>
  <si>
    <t>PUNTOS TOTALES A FAVOR</t>
  </si>
  <si>
    <t>MAX.DIFERENCIA LOCAL</t>
  </si>
  <si>
    <t>PUNTOS TOTALES EN CONTRA</t>
  </si>
  <si>
    <t>MAX.DIFERENCIA VISITANTE</t>
  </si>
  <si>
    <t>ENTRENADOR:</t>
  </si>
  <si>
    <t>Gerardo Hernández de Luz</t>
  </si>
  <si>
    <t>JUGADORES:</t>
  </si>
  <si>
    <t>Manuel Salvador - Angel Antón- Angel Tobal- Antonio Pedrero- Jose Fincias- Turiño- Tinin- Pepe Alonso- Paco Rivera- Manolo Lorenzo</t>
  </si>
  <si>
    <t>TEMPORADA 79-80 -- ZAMORA CLUB DE FÚTBOL </t>
  </si>
  <si>
    <t>5º</t>
  </si>
  <si>
    <t>G. Renfe</t>
  </si>
  <si>
    <t>Arevalo (Avila)</t>
  </si>
  <si>
    <t>Imperio</t>
  </si>
  <si>
    <t>Maristas</t>
  </si>
  <si>
    <t>S.Estanislao ( Madrid)</t>
  </si>
  <si>
    <t>Puertollano</t>
  </si>
  <si>
    <t>Universitario (Salamanca)</t>
  </si>
  <si>
    <t>Doncel</t>
  </si>
  <si>
    <t>Estándar (Toledo)</t>
  </si>
  <si>
    <t>Marlboro</t>
  </si>
  <si>
    <t>Zoyka(Guadalajara)</t>
  </si>
  <si>
    <t>Arevalo</t>
  </si>
  <si>
    <t>G.Renfe(Alcazar San Juan)</t>
  </si>
  <si>
    <t>Imperio (Segovia)</t>
  </si>
  <si>
    <t>S.Estanislao</t>
  </si>
  <si>
    <t>Marista (Valladolid)</t>
  </si>
  <si>
    <t>Puertollano(Ciudad Real)</t>
  </si>
  <si>
    <t>Estándar</t>
  </si>
  <si>
    <t>Doncel (Ciudad Real)</t>
  </si>
  <si>
    <t>Zoyka</t>
  </si>
  <si>
    <t>Marlboro ( Madrid)</t>
  </si>
  <si>
    <t>Angel Anton- Angel Tobal- Antonio Pedrero- Jose Fincias- Turiño- Pepe Alonso- Paco Rivera-Manolo Lorenzo- Paco Guerreira-Caballero-Nacho Hernandez de Luz</t>
  </si>
  <si>
    <t>TEMPORADA 80-81 -- Z. CITROEN</t>
  </si>
  <si>
    <t>2ª</t>
  </si>
  <si>
    <t>7º</t>
  </si>
  <si>
    <t>IKE ( Gijon)</t>
  </si>
  <si>
    <t>Bosco</t>
  </si>
  <si>
    <t>Universitario (Valladolid)</t>
  </si>
  <si>
    <t>Abula</t>
  </si>
  <si>
    <t>CAU (Oviedo)</t>
  </si>
  <si>
    <t>Breogan</t>
  </si>
  <si>
    <t>Olimpico (Leon)</t>
  </si>
  <si>
    <t>Sta Mª del Mar</t>
  </si>
  <si>
    <t>Maristas (Valladolid)</t>
  </si>
  <si>
    <t>Citreon Hispania</t>
  </si>
  <si>
    <t>IKE</t>
  </si>
  <si>
    <t>Bosco (Vigo)</t>
  </si>
  <si>
    <t>Abula (Avila)</t>
  </si>
  <si>
    <t>CAU</t>
  </si>
  <si>
    <t>Breogan (Lugo)</t>
  </si>
  <si>
    <t>Sta Mª del Mar (Coruña)</t>
  </si>
  <si>
    <t>Citreon Hispania (Vigo)</t>
  </si>
  <si>
    <t>Angel Anton-Angel Tobal-Antonio Pedrero-Jose Fincias-Pepe Alonso-Paco Rivera-Manolo Lorenzo-Paco Guerreira-Nacho Hernández de Luz-Manuel Salvador-Juanes-Pico Miranda-Oscar Natividad</t>
  </si>
  <si>
    <t>TEMPORADA 81-82 -- FRINCA</t>
  </si>
  <si>
    <t>4º</t>
  </si>
  <si>
    <t>Café 12</t>
  </si>
  <si>
    <t>Independiente</t>
  </si>
  <si>
    <t>Cuellar</t>
  </si>
  <si>
    <t>Grufare</t>
  </si>
  <si>
    <t>Sarabris (Medina)</t>
  </si>
  <si>
    <t>C.D. Carmen</t>
  </si>
  <si>
    <t>Duero</t>
  </si>
  <si>
    <t>Castilla</t>
  </si>
  <si>
    <t>Gromber (Burgos)</t>
  </si>
  <si>
    <t>Caja Rural</t>
  </si>
  <si>
    <t>Café 12 (Valladolid)</t>
  </si>
  <si>
    <t>Independiente (Palencia)</t>
  </si>
  <si>
    <t>Grufare (Valladolid)</t>
  </si>
  <si>
    <t>Sarabris</t>
  </si>
  <si>
    <t>C.D. Carmen (Valladolid)</t>
  </si>
  <si>
    <t>Castilla ( Palencia)</t>
  </si>
  <si>
    <t>Gromber</t>
  </si>
  <si>
    <t>Caja Rural ( Valladolid)</t>
  </si>
  <si>
    <t>Angel Anton-Manolo Lorenzo-Paco Guerreira-Nacho Hernandez de Luz-Manuel Salvador-Pico Miranda-Iñigo Sanz-Jesus Barba-Vega-Angel Brioso-Ilde</t>
  </si>
  <si>
    <t>TEMPORADA 82-83 -- FRINCA</t>
  </si>
  <si>
    <t>3º</t>
  </si>
  <si>
    <t>Gago</t>
  </si>
  <si>
    <t>B.Bierzo (Ponferrada)</t>
  </si>
  <si>
    <t>J.T. Ponferrada</t>
  </si>
  <si>
    <t>Casa Galigia ( Leon)</t>
  </si>
  <si>
    <t>Calef A.</t>
  </si>
  <si>
    <t>C.D.U. (Salamanca)</t>
  </si>
  <si>
    <t>B.Bierzo</t>
  </si>
  <si>
    <t>Casa Galigia</t>
  </si>
  <si>
    <t>Gago ( Salamanca)</t>
  </si>
  <si>
    <t>C.D.U.</t>
  </si>
  <si>
    <t>Calef A. (Salamanca)</t>
  </si>
  <si>
    <t>Soria</t>
  </si>
  <si>
    <t>Angel Anton-Manolo Lorenzo-Paco Guerreira-Nacho Hernández De Luz-Manuel Salvador-Iñigo Sanz-Vega-Angel Brioso-Ilde-Antonio Alvarez-Cuqui Moralejo-Fernando Castillo-Carlos Crespo-Tomas de la Fuente-Fernando Rojo</t>
  </si>
  <si>
    <t>TEMPORADA 83-84-- FRINCA</t>
  </si>
  <si>
    <t>12º</t>
  </si>
  <si>
    <t>Grupo Covadonga</t>
  </si>
  <si>
    <t>Peleteiro</t>
  </si>
  <si>
    <t>Tizona (Burgos)</t>
  </si>
  <si>
    <t>Elosua</t>
  </si>
  <si>
    <t>Bosco ( Vigo)</t>
  </si>
  <si>
    <t>Oviedo</t>
  </si>
  <si>
    <t>IKE (Gijon)</t>
  </si>
  <si>
    <t>Dorana</t>
  </si>
  <si>
    <t>Villagarcia</t>
  </si>
  <si>
    <t>Tizona</t>
  </si>
  <si>
    <t>Peleteiro (Santiago)</t>
  </si>
  <si>
    <t>Elosua (Leon)</t>
  </si>
  <si>
    <t>Dorana (Coruña)</t>
  </si>
  <si>
    <t>Angel Anton-Nacho Hernández de Luz-Manuel Salvador-Iñigo Sanz-Vega-Angel Brioso-Ilde-Fernando Castillo-Carlos Crespo-Tomas de la Fuente- Fernando Rojo-</t>
  </si>
  <si>
    <t>TEMPORADA 84-85-- FRINCA</t>
  </si>
  <si>
    <t>L.Luengo</t>
  </si>
  <si>
    <t>Casa Galicia (Leon)</t>
  </si>
  <si>
    <t>Aduba</t>
  </si>
  <si>
    <t>A.del Baloncesto</t>
  </si>
  <si>
    <t>C.S. Catolica (Avila)</t>
  </si>
  <si>
    <t>B.Charro</t>
  </si>
  <si>
    <t>L.Luengo ( La Bañeza)</t>
  </si>
  <si>
    <t>Casa Galicia</t>
  </si>
  <si>
    <t>Aduba (Avila)</t>
  </si>
  <si>
    <t>A. del Bal. (Arenas Spedro)</t>
  </si>
  <si>
    <t>C.S. Catolica</t>
  </si>
  <si>
    <t>Angel Anton- Nacho Hernández de Luz -Iñigo Sanz-Angel Brioso-Fernando Castillo-Carlos Crespo-Tomas de la Fuente-Fernando Rojo-Lorenzo Tellez-Carlos Montero-Toribio</t>
  </si>
  <si>
    <t>TEMPORADA 85-86-- FRINCA</t>
  </si>
  <si>
    <t>6º</t>
  </si>
  <si>
    <t>Avilacta Abulense</t>
  </si>
  <si>
    <t>A. del Baloncesto</t>
  </si>
  <si>
    <t>J.P.M. (Segovia)</t>
  </si>
  <si>
    <t>C.B. Palencia</t>
  </si>
  <si>
    <t>Catalejo</t>
  </si>
  <si>
    <t>La Bañeza</t>
  </si>
  <si>
    <t>C.B.Soria</t>
  </si>
  <si>
    <t>Cantalejo</t>
  </si>
  <si>
    <t>J.T.Ponferrada</t>
  </si>
  <si>
    <t>Angel Anton-Nacho Hernández de Luz-Iñigo Sanz-Angel Brioso-Fernando Castillo-Carlos Crespo-Tomas de la Fuente-Lorenzo Tellez-Carlos Montero-Jose Antonio Alonso-Manolo Lorenzo</t>
  </si>
  <si>
    <t>TEMPORADA 86-87-- RIESPRI</t>
  </si>
  <si>
    <t>10º</t>
  </si>
  <si>
    <t>Prodiecu</t>
  </si>
  <si>
    <t>Calasanz (Santander)</t>
  </si>
  <si>
    <t>Trebol</t>
  </si>
  <si>
    <t>SKOL (Vigo)</t>
  </si>
  <si>
    <t>Santiago</t>
  </si>
  <si>
    <t>Estudiantes (Lugo)</t>
  </si>
  <si>
    <t>S.Rosendo</t>
  </si>
  <si>
    <t>Area Bric.(Torrelavega)</t>
  </si>
  <si>
    <t>ALDI</t>
  </si>
  <si>
    <t>Caja Palencia</t>
  </si>
  <si>
    <t>Prodiecu (Arenas SP)</t>
  </si>
  <si>
    <t>Calasanz</t>
  </si>
  <si>
    <t>Trebol (Gijon)</t>
  </si>
  <si>
    <t>SKOL</t>
  </si>
  <si>
    <t>Estudiantes</t>
  </si>
  <si>
    <t>S.Rosendo (Ferrol)</t>
  </si>
  <si>
    <t>Area Bric.</t>
  </si>
  <si>
    <t>ALDI (Aviles)</t>
  </si>
  <si>
    <t>Nacho Hernández de Luz-Iñigo Sanz-Carlos Crespo-Tomas de la Fuente-Lorenzo Tellez-Carlos Montero-De la varga-Angel Gomez-Luis Alberto Alonso-Antonio Alvarez-Tomas Onsurbe-Nacho Polo</t>
  </si>
  <si>
    <t>TEMPORADA 87-88 -- CAJA ZAMORA</t>
  </si>
  <si>
    <t>1ª INTER-AUTONOMICA</t>
  </si>
  <si>
    <t>L. Granja Aviles</t>
  </si>
  <si>
    <t>IFA</t>
  </si>
  <si>
    <t>L.Granja Aviles</t>
  </si>
  <si>
    <t>IFA (Torrelavega)</t>
  </si>
  <si>
    <t>Nacho Hernández de luz-Iñigo Sanz-Carlos Crespo-Tomas de la fuente- Lorenzo Tellez-Carlos Montero-Angel Gomez-Luis Alberto Alonso-Jose Fincias-Manuel del Rio-Joaquin Joven-Ramon Garcia-Pepe Andrade</t>
  </si>
  <si>
    <t>TEMPORADA 88-89 -- CAJA ZAMORA</t>
  </si>
  <si>
    <t>1º</t>
  </si>
  <si>
    <t>C.Diocesano</t>
  </si>
  <si>
    <t>Trebol Grupo</t>
  </si>
  <si>
    <t>Atl.Avilesina</t>
  </si>
  <si>
    <t>U.Salamanca</t>
  </si>
  <si>
    <t>C.Ahorros de Avila</t>
  </si>
  <si>
    <t>Castrillon</t>
  </si>
  <si>
    <t>Lostal</t>
  </si>
  <si>
    <t>Mieres</t>
  </si>
  <si>
    <t>C.Diocesano (Avila)</t>
  </si>
  <si>
    <t>U. Salamanca</t>
  </si>
  <si>
    <t>C.Ahorros Avila</t>
  </si>
  <si>
    <t>Fase Ascenso : Lliria</t>
  </si>
  <si>
    <t>Montgat</t>
  </si>
  <si>
    <t>Supercas (Granada)</t>
  </si>
  <si>
    <t>Kónica (Madrid)</t>
  </si>
  <si>
    <t>S.E.K. (Madrid)</t>
  </si>
  <si>
    <t>Taugrés (Castellón)</t>
  </si>
  <si>
    <t>Muebles H. (S.Sebast)</t>
  </si>
  <si>
    <t>Hospitalet</t>
  </si>
  <si>
    <t>Nacho Hernández de Luz-Iñigo Sanz-Carlos Crespo-Lorenzo Tellez-Luis Alberto Alonso-Chente-Juan Bedia-Merino-Ubaldo-Ramon Ruiz-Miguel Angel Marcos</t>
  </si>
  <si>
    <t>TEMPORADA 89-90 -- CAJA ZAMORA</t>
  </si>
  <si>
    <t>2ª grupo B</t>
  </si>
  <si>
    <t>Helmantico</t>
  </si>
  <si>
    <t>Termoclima</t>
  </si>
  <si>
    <t>Caja de Avila</t>
  </si>
  <si>
    <t>L.Granja A.</t>
  </si>
  <si>
    <t>Vetusta</t>
  </si>
  <si>
    <t>ADUS</t>
  </si>
  <si>
    <t>Suheca (Maristas)</t>
  </si>
  <si>
    <t>J.Torreconfor</t>
  </si>
  <si>
    <t>Vetusta (Oviedo)</t>
  </si>
  <si>
    <t>Suheca</t>
  </si>
  <si>
    <t>L. Granja</t>
  </si>
  <si>
    <t>Fase Ascenso Cartagena</t>
  </si>
  <si>
    <t>Gasteiz</t>
  </si>
  <si>
    <t>Caba</t>
  </si>
  <si>
    <t>Loja</t>
  </si>
  <si>
    <t>Nacho Hernández de Luz-Carlos Crespo-Lorenzo Tellez-Luis Alberto Alonso-Chente-Ubaldo-Ramon Ruiz-Miguel Angel Marcos-Toño Martin-Pepe Andrade-Jose Fincias</t>
  </si>
  <si>
    <t>TEMPORADA 90-91 -- ARCOS</t>
  </si>
  <si>
    <t>2ª GRUPO B</t>
  </si>
  <si>
    <t>Ferroplas</t>
  </si>
  <si>
    <t>Caja Segovia</t>
  </si>
  <si>
    <t>Más y más (Ponferrada)</t>
  </si>
  <si>
    <t>La Salle</t>
  </si>
  <si>
    <t>Caja Avila</t>
  </si>
  <si>
    <t>Juventud</t>
  </si>
  <si>
    <t>Ferroplas (Burgos)</t>
  </si>
  <si>
    <t>Más y más</t>
  </si>
  <si>
    <t>Suheca (Palencia)</t>
  </si>
  <si>
    <t>La Salle (Valladolid)</t>
  </si>
  <si>
    <t>C.B.Palencia</t>
  </si>
  <si>
    <t>Nacho Hernández de Luz-Carlos Crespo-Lorenzo Tellez-Miguel Angel Marcos-Victor Lopez-Campano-Raul Valiño-Vicente Lafuente-Estrada-Santi Fernandez-Ricardo Chao</t>
  </si>
  <si>
    <t>TEMPORADA 91-92 -- ARCOS</t>
  </si>
  <si>
    <t>2º</t>
  </si>
  <si>
    <t>C.P.Jesuitinas</t>
  </si>
  <si>
    <t>Laser 2 (Aguilar)</t>
  </si>
  <si>
    <t>Suheca Maristas</t>
  </si>
  <si>
    <t>Avila</t>
  </si>
  <si>
    <t>Campeador</t>
  </si>
  <si>
    <t>Palencia</t>
  </si>
  <si>
    <t>C.P. Jesuitinas</t>
  </si>
  <si>
    <t>Laser 2</t>
  </si>
  <si>
    <t>Fase Ascenso Gandía</t>
  </si>
  <si>
    <t>Loyola Easo</t>
  </si>
  <si>
    <t>Dow Tarragona</t>
  </si>
  <si>
    <t>Udea Algeciras</t>
  </si>
  <si>
    <t>C.Daroca</t>
  </si>
  <si>
    <t>Cabreiroá</t>
  </si>
  <si>
    <t>Náutico Tenerife</t>
  </si>
  <si>
    <t>Las Rozas</t>
  </si>
  <si>
    <t>San Isidro</t>
  </si>
  <si>
    <t>Nacho Hernández de Luz-Carlos Crespo-Lorenzo Tellez-Victor Lopez-Campano-RaulValiño-Estrada-Ricardo Chao-Ramón Ruiz-Charles Jordan-Juan Ángel</t>
  </si>
  <si>
    <t>TEMPORADA 92-93 -- PAN DE AZUCAR</t>
  </si>
  <si>
    <t>1ª B</t>
  </si>
  <si>
    <t>16º</t>
  </si>
  <si>
    <t>Caja Sur</t>
  </si>
  <si>
    <t>Cornellá</t>
  </si>
  <si>
    <t>C.Villalba</t>
  </si>
  <si>
    <t>Castellón</t>
  </si>
  <si>
    <t>San isidro</t>
  </si>
  <si>
    <t>Tarragona</t>
  </si>
  <si>
    <t>Algeciras</t>
  </si>
  <si>
    <t>Daroca</t>
  </si>
  <si>
    <t>Mataró</t>
  </si>
  <si>
    <t>Unicaja</t>
  </si>
  <si>
    <t>Náutico</t>
  </si>
  <si>
    <t>Melilla</t>
  </si>
  <si>
    <t>Caja Cantabria</t>
  </si>
  <si>
    <t>Villalba</t>
  </si>
  <si>
    <t>Victor Lopez-Campano-Raul Valiño-Estrada-Ricardo Chao-Ramon Ruiz-Charles Jordan-Ernesto Moreno-Oscar Otero- Harold Bourdeaux-Rolan-Jeff Allen</t>
  </si>
  <si>
    <t>TEMPORADA 93-94 -- VINO DE TORO</t>
  </si>
  <si>
    <t>1ªB</t>
  </si>
  <si>
    <t>13º</t>
  </si>
  <si>
    <t>Tenerife</t>
  </si>
  <si>
    <t>Agua de Quess</t>
  </si>
  <si>
    <t>Calpe</t>
  </si>
  <si>
    <t>Sant Josep</t>
  </si>
  <si>
    <t>Mollet</t>
  </si>
  <si>
    <t>Caja Badajoz</t>
  </si>
  <si>
    <t>Fuenlabrada</t>
  </si>
  <si>
    <t>Plasencia</t>
  </si>
  <si>
    <t>Boban Vuckcevic</t>
  </si>
  <si>
    <t>Victor Lopez-Campano-Oscar Otero-Juan Angel-Carreño-Oscar Martin-Rodero-Harris-Bernabé-Mario Aguado</t>
  </si>
  <si>
    <t>TEMPORADA 94-95 -- VINO DE TORO</t>
  </si>
  <si>
    <t>E.B.A. Grupo NORTE</t>
  </si>
  <si>
    <t>León</t>
  </si>
  <si>
    <t>Concello de Portas</t>
  </si>
  <si>
    <t>Askatuak</t>
  </si>
  <si>
    <t>Forum Sub 23</t>
  </si>
  <si>
    <t>Cab.Coruña</t>
  </si>
  <si>
    <t>Señorio de Zuasti</t>
  </si>
  <si>
    <t>Vekaventanas</t>
  </si>
  <si>
    <t>Bilbao</t>
  </si>
  <si>
    <t>Ponferrada</t>
  </si>
  <si>
    <t>Arrasate</t>
  </si>
  <si>
    <t>Viña Costeira</t>
  </si>
  <si>
    <t>Gijon</t>
  </si>
  <si>
    <t>Cab. Coruña</t>
  </si>
  <si>
    <t>Playoff Ascenso</t>
  </si>
  <si>
    <t>Gandía</t>
  </si>
  <si>
    <t>Lliria</t>
  </si>
  <si>
    <t>Isidro Alvarez</t>
  </si>
  <si>
    <t>Victor Lopez-Campano-Mario Aguado-Ivan Perez-Johnston-Fuentes-Super-Alex Formento-Miñana-Guardia-Nuñez-Millera</t>
  </si>
  <si>
    <t>TEMPORADA 95-96 -- VINO DE TORO</t>
  </si>
  <si>
    <t>E.B.A. Grupo Norte</t>
  </si>
  <si>
    <t>Arteixo</t>
  </si>
  <si>
    <t>Espolón</t>
  </si>
  <si>
    <t>Clesa Ferrol</t>
  </si>
  <si>
    <t>Elmar León</t>
  </si>
  <si>
    <t>Maristas (Burgos)</t>
  </si>
  <si>
    <t>Cies Vigo</t>
  </si>
  <si>
    <t>C.A.B. (Coruña)</t>
  </si>
  <si>
    <t>Urbina</t>
  </si>
  <si>
    <t>Sondeos del Norte</t>
  </si>
  <si>
    <t>Espolón (Burgos)</t>
  </si>
  <si>
    <t>Bregoan</t>
  </si>
  <si>
    <t>C.A.B. Coruña</t>
  </si>
  <si>
    <t>PLAY-OFF</t>
  </si>
  <si>
    <t>Fernando Merchante</t>
  </si>
  <si>
    <t>Campano-Alex Formento-Fuentes-Super-Uribarri-J.M. Moreno-Kenny Atkinson-Pedro Perez-Marcos de la Fuente-De Miguel-Baydal</t>
  </si>
  <si>
    <t>TEMPORADA 96-97 -- CAJA ESPAÑA</t>
  </si>
  <si>
    <t>Forum Valladolid</t>
  </si>
  <si>
    <t>C.B. Galicia</t>
  </si>
  <si>
    <t>Covadonga</t>
  </si>
  <si>
    <t>Universidad Vigo</t>
  </si>
  <si>
    <t>Joluvi Avilés</t>
  </si>
  <si>
    <t>Porriño</t>
  </si>
  <si>
    <t>Forum</t>
  </si>
  <si>
    <t>PLAY OFF</t>
  </si>
  <si>
    <t>Luis Alberto Alonso</t>
  </si>
  <si>
    <t>Fuentes-Super-Baydal-Victor Lopez-Calvo-Oscar Otero-Ion Aramendi-Ruben Lopez-Canet-Rivas-Iñigo Aramendi-J.M.Aramendi-Mezquita</t>
  </si>
  <si>
    <t>TEMPORADA 97-98 -- CAJA ESPAÑA</t>
  </si>
  <si>
    <t>Inelga</t>
  </si>
  <si>
    <t>Salamanca Norte</t>
  </si>
  <si>
    <t>Universidad vigo</t>
  </si>
  <si>
    <t>Celso Miguez</t>
  </si>
  <si>
    <t>G.C. Covadonga</t>
  </si>
  <si>
    <t>Ferrol</t>
  </si>
  <si>
    <t>Jose Rivas - Oscar Oter - Hector Galan - Ramon Hernández - Jose Antonio Fuentes- Adrian Suarez - Rodrigo - Saulo Hernández - Jesús Mezquita - Jesús Vicente - Ruben Lopez - Victor Lopez</t>
  </si>
  <si>
    <t>TEMPORADA 98-99 -- CAJA ESPAÑA</t>
  </si>
  <si>
    <t>Rosalia</t>
  </si>
  <si>
    <t>Enkartaciones Zalla</t>
  </si>
  <si>
    <t>Pontevedra</t>
  </si>
  <si>
    <t>Playas de Foz</t>
  </si>
  <si>
    <t>Canteras La Verde</t>
  </si>
  <si>
    <t>Celso Miguez Pontevedra</t>
  </si>
  <si>
    <t>Alberto Rivas-Jose Fuentes-Ramon Hernandez-Hector Galan-Ruben Lopez-Victor Lopez-Pedro Lopez-Carlos Toranzo-Javi Calzada-Saulo Hernandez-Jesus Vicente-Raul Herrera</t>
  </si>
  <si>
    <t>TEMPORADA 99-00 -- CAJA ESPAÑA</t>
  </si>
  <si>
    <t>E.B.A. Grupo A</t>
  </si>
  <si>
    <t>Lobos Torrelavega</t>
  </si>
  <si>
    <t>Bilbao Patronato</t>
  </si>
  <si>
    <t>Viña do Campo</t>
  </si>
  <si>
    <t>Anchoas el Capricho</t>
  </si>
  <si>
    <t>Autocid Burgos</t>
  </si>
  <si>
    <t>Roberto Gonzalez</t>
  </si>
  <si>
    <t>Ramon Hernandez-Jesus Vicente-Saulo Hernández-Ruben Lopez-Toño fuentes-Dario Perales-Susi Mezquita-Roberto Morentin-Manolis Sanchez-Borja Rodriguez-Ernesto Mijares</t>
  </si>
  <si>
    <t>TEMPORADA 00-01 -- CAJA ESPAÑA</t>
  </si>
  <si>
    <t>Santurce</t>
  </si>
  <si>
    <t>San Narciso</t>
  </si>
  <si>
    <t>Combados</t>
  </si>
  <si>
    <t>Celtas de Foz</t>
  </si>
  <si>
    <t>El Capricho</t>
  </si>
  <si>
    <t>Colegio Ecole</t>
  </si>
  <si>
    <t>Patronato Bilbao</t>
  </si>
  <si>
    <t>Zorka Vigo</t>
  </si>
  <si>
    <t>Felix Alonso</t>
  </si>
  <si>
    <t>Adrian Bravo-David Martinez-Daniel Ankatche-Juan Jose Tauler-Marco Antonio Gonzalez-Jesus Mezquita-Saulo Hdez-Borja rodriguez-Domingo Payo-Carlos Toranzo-Rafael Garcia</t>
  </si>
  <si>
    <t>TEMPORADA 01-02 -- CAJA ESPAÑA</t>
  </si>
  <si>
    <t>Patronato</t>
  </si>
  <si>
    <t>Celtas Foz</t>
  </si>
  <si>
    <t>Cambados</t>
  </si>
  <si>
    <t>San Sebastian</t>
  </si>
  <si>
    <t>Universidade</t>
  </si>
  <si>
    <t> </t>
  </si>
  <si>
    <t>Marin</t>
  </si>
  <si>
    <t>Chantada</t>
  </si>
  <si>
    <t>Javier de la Fuente-Jose Rivas-Saulo Hernández-Borja Rodriguez-Manuel Lopez-M.A. Gonzalez- Felix Borja Alfonso- Miguel Raez-Jesus Mezquita-Javier Lafuente-Domingo Payo</t>
  </si>
  <si>
    <t>TEMPORADA 02-03 -- UFC ZAMORA</t>
  </si>
  <si>
    <t>E.B.A. Grupo B</t>
  </si>
  <si>
    <t>14º</t>
  </si>
  <si>
    <t>Univ. Europea Madrid</t>
  </si>
  <si>
    <t>Real Madrid</t>
  </si>
  <si>
    <t>Miscasa Villalba</t>
  </si>
  <si>
    <t>A.D. Moraleja</t>
  </si>
  <si>
    <t>Ciudad de Palencia</t>
  </si>
  <si>
    <t>Aridane</t>
  </si>
  <si>
    <t>C.B. San Isidro Orotava</t>
  </si>
  <si>
    <t>FRY Getafe</t>
  </si>
  <si>
    <t>C.B. Ciudad Real</t>
  </si>
  <si>
    <t>Adecco Estudiantes</t>
  </si>
  <si>
    <t>Real Canoe N.C.</t>
  </si>
  <si>
    <t>C.B. Mana Fuenlabrada</t>
  </si>
  <si>
    <t>Caja Rioja</t>
  </si>
  <si>
    <t>Lee Cooper San Fernando</t>
  </si>
  <si>
    <t>Fadesa Gran Canaria</t>
  </si>
  <si>
    <t>Miscas Villalba</t>
  </si>
  <si>
    <t>Bill McCammon</t>
  </si>
  <si>
    <t>Alvaro Nieto-David Casas-Felix Alfonso-Antonio Bahamonde-Miguel Angel Esteban-Leonardo Fernandez-Jose Antonio Fuentes-Javier Mahamud-Jesus Mezquita-Juan Manuel Montañes-Carlos Nuñez-Adewunmi Oboh-Domingo Payo- Jose Rivas-Borja Rodriguez-Luis Villarino</t>
  </si>
  <si>
    <t>TEMPORADA 03-04 -- UFC ZAMORA</t>
  </si>
  <si>
    <t>11º</t>
  </si>
  <si>
    <t>C.B. Sarria</t>
  </si>
  <si>
    <t>Frigorificos Florindo</t>
  </si>
  <si>
    <t>Santurtzi</t>
  </si>
  <si>
    <t>Univ. Baloncesto León</t>
  </si>
  <si>
    <t>Adoz Atletiko U.P.V.</t>
  </si>
  <si>
    <t>C.B. Chantada</t>
  </si>
  <si>
    <t>A.A. Avilesina</t>
  </si>
  <si>
    <t>Cusara Vetusta</t>
  </si>
  <si>
    <t>Obila club Basquet</t>
  </si>
  <si>
    <t>Deportes Cimans</t>
  </si>
  <si>
    <t>Obila Club Basquet</t>
  </si>
  <si>
    <t>Alvaro Nieto-Asier de la iglesia-David Casas-Miguel Angel Esteban-Alejandro Alloatti-Javier de la Fuente-Saulo Hernandez-Rodrigo Merino- Jesus Mezquita-Carlos Nuñez-Domingo Payo-Felix Rodriguez- Borja Rodriguez</t>
  </si>
  <si>
    <t>TEMPORADA 04-05 -- UFC ZAMORA</t>
  </si>
  <si>
    <t>Carrefour El bulevar</t>
  </si>
  <si>
    <t>Leche Altamira Pielagos</t>
  </si>
  <si>
    <t>Alvecon</t>
  </si>
  <si>
    <t>Univ. Valladolid</t>
  </si>
  <si>
    <t>Frigorificos Florindo C.O.B.</t>
  </si>
  <si>
    <t>Domo Residencial Oviedo</t>
  </si>
  <si>
    <t>Estudiantes de Lugo</t>
  </si>
  <si>
    <t>Carrefour el bulevar</t>
  </si>
  <si>
    <t>David Casas-Carlos Diez-Miguel Angel Esteban-Javier de la Fuente-Alberto Garcia-Sergio Laso-Ruben Lopez-Jesus Mezquita-Moises Cruz-Alvaro Nieto-Oscar Otero-Manuel Rivas-Alberto Rodriguez-Borja Rodriguez</t>
  </si>
  <si>
    <t>TEMPORADA 05-06 -- UFC ZAMORA</t>
  </si>
  <si>
    <t>Atletiko San Sebastian</t>
  </si>
  <si>
    <t>Maderas Peralta Salamanca</t>
  </si>
  <si>
    <t>Basquet Coruña</t>
  </si>
  <si>
    <t>Carrefour El bulevar Avila</t>
  </si>
  <si>
    <t>Lan Mobel Iraurgi</t>
  </si>
  <si>
    <t>Carrefour el bulevar Avila</t>
  </si>
  <si>
    <t>C.B. chantada</t>
  </si>
  <si>
    <t>David Casas-Fernando Costilla-Miguel Angel Esteban-Mike Hansen-Manu Jimenez-Ruben Lopez-Carlos Lozano-Emilio Moran-Alvaro Nieto-Oscar Otero-Alvaro Perez-Borja Perez-Jesus Vicente</t>
  </si>
  <si>
    <t>TEMPORADA 06-07 -- UFC ZAMORA</t>
  </si>
  <si>
    <t>Marin Peixegalego</t>
  </si>
  <si>
    <t>Lan Mobel ISB</t>
  </si>
  <si>
    <t>Calvo Xiria</t>
  </si>
  <si>
    <t>Baquet Coruña</t>
  </si>
  <si>
    <t>Javier de la Fuente</t>
  </si>
  <si>
    <t>Felix Alfonso - Daniel Crespo - Carlos Díez - Mike Hansen - Héctor Juanes - Rubén López - Ariel Mikulas - Emilio Morán - Fernando Ovelleiro - Oscar del Pozo - Jesús Vicente</t>
  </si>
  <si>
    <t>TEMPORADA 07-08 -- UFC-INEC-ZAMORA</t>
  </si>
  <si>
    <t>E.B.A. aGrupo A</t>
  </si>
  <si>
    <t>Adreilu Santurtzi</t>
  </si>
  <si>
    <t>Grupo Gijon</t>
  </si>
  <si>
    <t>AB Pas Pielagos</t>
  </si>
  <si>
    <t>Recinor San Rosendo</t>
  </si>
  <si>
    <t>Zarzuela Maristas Boecillo</t>
  </si>
  <si>
    <t>Ciudad de Ponferrada</t>
  </si>
  <si>
    <t>Rhino´s Xiria</t>
  </si>
  <si>
    <t>Rhino ´s Xiria</t>
  </si>
  <si>
    <t>Jorge Antonio Díaz - Carlos Díez - Pablo Esmorís - Miguel Ángel Esteban - Pablo Gómez - Mike Hansen - Alejandro Iglesias - Manu Jiménez - Moisés Cruz - Fernando Ovelleiro - Borja Pérez - Manuel Rivas - Jesús Vicente</t>
  </si>
  <si>
    <t>TEMPORADA 08-09 -- GRUPO INEC ZAMORA</t>
  </si>
  <si>
    <t>Vipecon basket Xiria</t>
  </si>
  <si>
    <t>Ventanas Arsan Estela</t>
  </si>
  <si>
    <t>C.B. Santurtzi</t>
  </si>
  <si>
    <t>Ourense Capital Termal</t>
  </si>
  <si>
    <t>Grupo CLN</t>
  </si>
  <si>
    <t>Ferrol C.B.</t>
  </si>
  <si>
    <t>Vipecon Basket Xiria</t>
  </si>
  <si>
    <t>Ferrol C.b.</t>
  </si>
  <si>
    <t>Alberto Miranda</t>
  </si>
  <si>
    <t>Carlos Diez-Miguel Angel Esteban-Alberto Garcia-Fernando Gonzalez-Daniel Gonzalez-Saulo Hernandez-Alejandro Iglesias-Adrian Rodriguez-Iker Trevijano-Jesus Vicente</t>
  </si>
  <si>
    <t>TEMPORADA 09-10  -- GRUPO INEC ZAMORA</t>
  </si>
  <si>
    <t>E.B.A. Grupo A-B</t>
  </si>
  <si>
    <t>Deporte Ferrer Sta Maria</t>
  </si>
  <si>
    <t>Univ. Burgos</t>
  </si>
  <si>
    <t>Aurteneche Maquinaria</t>
  </si>
  <si>
    <t>CD Juventud del Circulo</t>
  </si>
  <si>
    <t>Pas Pielagos</t>
  </si>
  <si>
    <t>Deportes Ferrer Sta Maria</t>
  </si>
  <si>
    <t>2ª Fase </t>
  </si>
  <si>
    <t>2ª Fase</t>
  </si>
  <si>
    <t>Basket xiria</t>
  </si>
  <si>
    <t>Feve Oviedo Baloncesto</t>
  </si>
  <si>
    <t>Basket Xiria</t>
  </si>
  <si>
    <t>Adrian Barrero-Fidel Cano-Manu de la Iglesia-Jesus Angel Dominguez-Arturo Fernandez-Fernando Gonzalez-Daniel Gonzalez-Saulo Hernandez-Fernando Herrero-Alejandro Iglesias-Emilio Moran-Domingo Payo-Jesus Vicente</t>
  </si>
  <si>
    <t>TEMPORADA 10-11  -- GRUPO INEC ZAMORA</t>
  </si>
  <si>
    <t>Recinor Ferrol Baloncesto</t>
  </si>
  <si>
    <t>Univ. Oviedo</t>
  </si>
  <si>
    <t>Beirasar Rosalia</t>
  </si>
  <si>
    <t>Obradoiro CAB</t>
  </si>
  <si>
    <t>Carballo Basket</t>
  </si>
  <si>
    <t>Establecimientos Otero</t>
  </si>
  <si>
    <t>Fase Permanencia Grupo A 1/8</t>
  </si>
  <si>
    <t>Ida</t>
  </si>
  <si>
    <t>Vuel.</t>
  </si>
  <si>
    <t>Jesús Vicente</t>
  </si>
  <si>
    <t>Jose Antonio Alonso-Jesus Angel Dominguez-Pablo Gomez-Fernando Gonzalez-Javier Gonzalez-Saulo Hernandez-Fernando Herrero-Alejandro Iglesias-Raphael Rodrigues-Sergio Rodriguez- Alejandro Vaquero</t>
  </si>
  <si>
    <t>TEMPORADA 11-12  -- GRUPO INEC QUESO ZAMORANO</t>
  </si>
  <si>
    <t>Rosalia de Castro</t>
  </si>
  <si>
    <t>Baloncesto Narón</t>
  </si>
  <si>
    <t>Recinor Ferrol</t>
  </si>
  <si>
    <t>Fidalgo Vecino</t>
  </si>
  <si>
    <t>Fase Permanencia Grupo A</t>
  </si>
  <si>
    <t>Fase Perm. Grupo A</t>
  </si>
  <si>
    <t>Zornotza Saskibaloi Taldea</t>
  </si>
  <si>
    <t>Vue.</t>
  </si>
  <si>
    <t>Zorntotza Saskibaloi Taldea</t>
  </si>
  <si>
    <t>Saulo Hernández</t>
  </si>
  <si>
    <t>Gerard Ballell-Ousseinou Laye-Arturo Cruz-Fernando Herrero-Daniel Lopez-Zach Moritz-Chad Patus-Diego Rodriguez-Zacarias Sanchez-Brian Savoy-Alejandro Vaquero</t>
  </si>
  <si>
    <t>TEMPORADA 12-13  -- GRUPO INEC QUESO ZAMORANO</t>
  </si>
  <si>
    <t>Baloncesto León</t>
  </si>
  <si>
    <t>Recinor Ferrol C.B.</t>
  </si>
  <si>
    <t>Concello Arteixo</t>
  </si>
  <si>
    <t>Concello de Arteixo</t>
  </si>
  <si>
    <t>Javier Cardito-Pere Joan Ferrer-Matthew Gange-Daniel Garcia-Matthew Johnson- Tyrone Nared-Chad Patus-Diego Perez-Guillermo Rodriguez-Josep Antoni Roman-Pablo Villarejo</t>
  </si>
  <si>
    <t>TEMPORADA 13-14  -- GRUPO INEC QUESO ZAMORANO</t>
  </si>
  <si>
    <t>Santo Domingo Betanzos</t>
  </si>
  <si>
    <t>C.B. Tormes</t>
  </si>
  <si>
    <t>Agustinos Eras</t>
  </si>
  <si>
    <t>Chorizo Zamorano</t>
  </si>
  <si>
    <t>ULE Puertalia León</t>
  </si>
  <si>
    <t>La Sidreria Ferrol CB</t>
  </si>
  <si>
    <t>Fase LEB PLATA</t>
  </si>
  <si>
    <t>Opentach Basquet Plá</t>
  </si>
  <si>
    <t>Acitunas Fragata Moron</t>
  </si>
  <si>
    <t>C.B. Tarragona</t>
  </si>
  <si>
    <t>David Alonso-Javier Cardito-Rob Fields-Daniel Garcia-Christopher Iza-Matthew Johnson-Daniel Lopez-Josep Antoni Roman-Guido Villamil-Pablo Villarejo-Evan Yates</t>
  </si>
  <si>
    <t>TEMPORADA 14-15  -- GRUPO INEC QUESO ZAMORANO</t>
  </si>
  <si>
    <t>Venta de Baños</t>
  </si>
  <si>
    <t>Fundacion C.B. león</t>
  </si>
  <si>
    <t>BVM 2012</t>
  </si>
  <si>
    <t>Agustinos Leclerc</t>
  </si>
  <si>
    <t>C.b. Tormes</t>
  </si>
  <si>
    <t>Leyma Basquet Coruña</t>
  </si>
  <si>
    <t>Embutidos Ballesteros</t>
  </si>
  <si>
    <t>Fundacion C.B. León</t>
  </si>
  <si>
    <t>David Alonso-Stefan Asanin-Javier Cardito-Justin Cecil-Filipe Fonseca-Daniel Garcia-Christopher Iza-Sergi Llufriu-Josep Antoni Roman-Theo Rothstein-Jovan Vukasinovic</t>
  </si>
  <si>
    <t>TEMPORADA 15-16  -- HILED QUESO ZAMORANO</t>
  </si>
  <si>
    <t>E.B.A. Grupo A-b</t>
  </si>
  <si>
    <t>Calidos Gallego COB</t>
  </si>
  <si>
    <t>Grupo Cultura Covadonga </t>
  </si>
  <si>
    <t>ULE Fundac. Baloncesto León</t>
  </si>
  <si>
    <t>Baloncesto Naron</t>
  </si>
  <si>
    <t>Andreu Androver-David Alonso- Daniel Garcia-Christopher Hansen-James Hunter-Christopher Iza-Josep Antoni Roman-Jeff Solarin-Isaiah Tate-Lucas Vaquero- Jovan Vukasinovic-Larry Jackson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</si>
</sst>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"/>
    <numFmt numFmtId="166" formatCode="#,##0.0&quot;  &quot;"/>
    <numFmt numFmtId="167" formatCode="#,##0.00&quot;  &quot;"/>
    <numFmt numFmtId="168" formatCode="@"/>
    <numFmt numFmtId="169" formatCode="0.00"/>
    <numFmt numFmtId="170" formatCode="0.00%"/>
  </numFmts>
  <fonts count="2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8"/>
      <color rgb="FF000000"/>
      <name val="Calibri"/>
      <family val="2"/>
    </font>
    <font>
      <b val="true"/>
      <sz val="10"/>
      <color rgb="FF000000"/>
      <name val="Calibri"/>
      <family val="2"/>
    </font>
    <font>
      <sz val="9"/>
      <color rgb="FF000000"/>
      <name val="Calibri"/>
      <family val="2"/>
    </font>
    <font>
      <sz val="8"/>
      <color rgb="FF000000"/>
      <name val="Calibri"/>
      <family val="2"/>
    </font>
    <font>
      <b val="true"/>
      <sz val="8"/>
      <color rgb="FF000000"/>
      <name val="Calibri"/>
      <family val="2"/>
    </font>
    <font>
      <b val="true"/>
      <sz val="9"/>
      <color rgb="FF000000"/>
      <name val="Calibri"/>
      <family val="2"/>
    </font>
    <font>
      <sz val="9"/>
      <name val="Calibri"/>
      <family val="2"/>
    </font>
    <font>
      <b val="true"/>
      <sz val="26"/>
      <color rgb="FF000000"/>
      <name val="Calibri"/>
      <family val="2"/>
    </font>
    <font>
      <b val="true"/>
      <sz val="16"/>
      <color rgb="FF000000"/>
      <name val="Calibri"/>
      <family val="2"/>
    </font>
    <font>
      <sz val="16"/>
      <color rgb="FF000000"/>
      <name val="Calibri"/>
      <family val="2"/>
    </font>
    <font>
      <b val="true"/>
      <sz val="20"/>
      <name val="Calibri"/>
      <family val="2"/>
    </font>
    <font>
      <b val="true"/>
      <sz val="11"/>
      <color rgb="FF000000"/>
      <name val="Calibri"/>
      <family val="2"/>
    </font>
    <font>
      <sz val="11"/>
      <color rgb="FFFFFFFF"/>
      <name val="Calibri"/>
      <family val="2"/>
    </font>
    <font>
      <b val="true"/>
      <sz val="20"/>
      <color rgb="FF000000"/>
      <name val="Calibri"/>
      <family val="2"/>
    </font>
    <font>
      <b val="true"/>
      <sz val="11"/>
      <name val="Calibri"/>
      <family val="2"/>
    </font>
    <font>
      <sz val="11"/>
      <name val="Calibri"/>
      <family val="2"/>
    </font>
    <font>
      <b val="true"/>
      <sz val="10"/>
      <name val="Calibri"/>
      <family val="2"/>
    </font>
    <font>
      <b val="true"/>
      <sz val="9"/>
      <name val="Calibri"/>
      <family val="2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47">
    <border diagonalUp="false" diagonalDown="false">
      <left/>
      <right/>
      <top/>
      <bottom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 style="thick"/>
      <right style="thin"/>
      <top style="thick"/>
      <bottom style="thin"/>
      <diagonal/>
    </border>
    <border diagonalUp="false" diagonalDown="false">
      <left style="thin"/>
      <right style="thin"/>
      <top style="thick"/>
      <bottom style="thin"/>
      <diagonal/>
    </border>
    <border diagonalUp="false" diagonalDown="false">
      <left style="thin"/>
      <right/>
      <top style="thick"/>
      <bottom style="thin"/>
      <diagonal/>
    </border>
    <border diagonalUp="false" diagonalDown="false">
      <left style="medium"/>
      <right style="thin"/>
      <top style="thick"/>
      <bottom style="thin"/>
      <diagonal/>
    </border>
    <border diagonalUp="false" diagonalDown="false">
      <left style="thin"/>
      <right style="medium"/>
      <top style="thick"/>
      <bottom style="thin"/>
      <diagonal/>
    </border>
    <border diagonalUp="false" diagonalDown="false">
      <left/>
      <right style="thin"/>
      <top style="thick"/>
      <bottom style="thin"/>
      <diagonal/>
    </border>
    <border diagonalUp="false" diagonalDown="false">
      <left style="thin"/>
      <right style="thick"/>
      <top style="thick"/>
      <bottom style="thin"/>
      <diagonal/>
    </border>
    <border diagonalUp="false" diagonalDown="false">
      <left style="thick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 style="thick"/>
      <right style="thin"/>
      <top style="thin"/>
      <bottom style="thick"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 style="thin"/>
      <right style="thick"/>
      <top style="thin"/>
      <bottom style="thick"/>
      <diagonal/>
    </border>
    <border diagonalUp="false" diagonalDown="false">
      <left style="medium"/>
      <right style="medium"/>
      <top style="thick"/>
      <bottom style="thin"/>
      <diagonal/>
    </border>
    <border diagonalUp="false" diagonalDown="false">
      <left/>
      <right/>
      <top style="thick"/>
      <bottom style="thin"/>
      <diagonal/>
    </border>
    <border diagonalUp="false" diagonalDown="false">
      <left style="medium"/>
      <right style="thick"/>
      <top style="thick"/>
      <bottom style="thin"/>
      <diagonal/>
    </border>
    <border diagonalUp="false" diagonalDown="false">
      <left style="thick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ck"/>
      <top style="thin"/>
      <bottom style="medium"/>
      <diagonal/>
    </border>
    <border diagonalUp="false" diagonalDown="false">
      <left style="thick"/>
      <right style="thin"/>
      <top style="medium"/>
      <bottom style="thick"/>
      <diagonal/>
    </border>
    <border diagonalUp="false" diagonalDown="false">
      <left style="thin"/>
      <right/>
      <top style="medium"/>
      <bottom style="thick"/>
      <diagonal/>
    </border>
    <border diagonalUp="false" diagonalDown="false">
      <left style="medium"/>
      <right style="thin"/>
      <top style="medium"/>
      <bottom style="thick"/>
      <diagonal/>
    </border>
    <border diagonalUp="false" diagonalDown="false">
      <left style="thin"/>
      <right style="thin"/>
      <top style="medium"/>
      <bottom style="thick"/>
      <diagonal/>
    </border>
    <border diagonalUp="false" diagonalDown="false">
      <left style="thin"/>
      <right style="medium"/>
      <top style="medium"/>
      <bottom style="thick"/>
      <diagonal/>
    </border>
    <border diagonalUp="false" diagonalDown="false">
      <left style="thin"/>
      <right style="thick"/>
      <top style="medium"/>
      <bottom style="thick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6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6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6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6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0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0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3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3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5" fillId="0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3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3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3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3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4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4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2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4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4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3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3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3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8" fillId="0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3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3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8" fillId="0" borderId="3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3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3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3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4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3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3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3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9" fillId="0" borderId="3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3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0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9" fillId="0" borderId="3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2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9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3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3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3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3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4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worksheet" Target="worksheets/sheet24.xml"/><Relationship Id="rId26" Type="http://schemas.openxmlformats.org/officeDocument/2006/relationships/worksheet" Target="worksheets/sheet25.xml"/><Relationship Id="rId27" Type="http://schemas.openxmlformats.org/officeDocument/2006/relationships/worksheet" Target="worksheets/sheet26.xml"/><Relationship Id="rId28" Type="http://schemas.openxmlformats.org/officeDocument/2006/relationships/worksheet" Target="worksheets/sheet27.xml"/><Relationship Id="rId29" Type="http://schemas.openxmlformats.org/officeDocument/2006/relationships/worksheet" Target="worksheets/sheet28.xml"/><Relationship Id="rId30" Type="http://schemas.openxmlformats.org/officeDocument/2006/relationships/worksheet" Target="worksheets/sheet29.xml"/><Relationship Id="rId31" Type="http://schemas.openxmlformats.org/officeDocument/2006/relationships/worksheet" Target="worksheets/sheet30.xml"/><Relationship Id="rId32" Type="http://schemas.openxmlformats.org/officeDocument/2006/relationships/worksheet" Target="worksheets/sheet31.xml"/><Relationship Id="rId33" Type="http://schemas.openxmlformats.org/officeDocument/2006/relationships/worksheet" Target="worksheets/sheet32.xml"/><Relationship Id="rId34" Type="http://schemas.openxmlformats.org/officeDocument/2006/relationships/worksheet" Target="worksheets/sheet33.xml"/><Relationship Id="rId35" Type="http://schemas.openxmlformats.org/officeDocument/2006/relationships/worksheet" Target="worksheets/sheet34.xml"/><Relationship Id="rId36" Type="http://schemas.openxmlformats.org/officeDocument/2006/relationships/worksheet" Target="worksheets/sheet35.xml"/><Relationship Id="rId37" Type="http://schemas.openxmlformats.org/officeDocument/2006/relationships/worksheet" Target="worksheets/sheet36.xml"/><Relationship Id="rId38" Type="http://schemas.openxmlformats.org/officeDocument/2006/relationships/worksheet" Target="worksheets/sheet37.xml"/><Relationship Id="rId39" Type="http://schemas.openxmlformats.org/officeDocument/2006/relationships/worksheet" Target="worksheets/sheet38.xml"/><Relationship Id="rId40" Type="http://schemas.openxmlformats.org/officeDocument/2006/relationships/worksheet" Target="worksheets/sheet39.xml"/><Relationship Id="rId41" Type="http://schemas.openxmlformats.org/officeDocument/2006/relationships/worksheet" Target="worksheets/sheet40.xml"/><Relationship Id="rId42" Type="http://schemas.openxmlformats.org/officeDocument/2006/relationships/worksheet" Target="worksheets/sheet41.xml"/><Relationship Id="rId4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M44"/>
  <sheetViews>
    <sheetView windowProtection="false" showFormulas="false" showGridLines="true" showRowColHeaders="true" showZeros="true" rightToLeft="false" tabSelected="false" showOutlineSymbols="true" defaultGridColor="true" view="normal" topLeftCell="B1" colorId="64" zoomScale="100" zoomScaleNormal="100" zoomScalePageLayoutView="100" workbookViewId="0">
      <selection pane="topLeft" activeCell="J42" activeCellId="0" sqref="J42"/>
    </sheetView>
  </sheetViews>
  <sheetFormatPr defaultRowHeight="12"/>
  <cols>
    <col collapsed="false" hidden="false" max="1" min="1" style="1" width="4.86224489795918"/>
    <col collapsed="false" hidden="false" max="2" min="2" style="1" width="5.70408163265306"/>
    <col collapsed="false" hidden="false" max="3" min="3" style="1" width="21.7091836734694"/>
    <col collapsed="false" hidden="false" max="4" min="4" style="1" width="12.8622448979592"/>
    <col collapsed="false" hidden="false" max="5" min="5" style="1" width="19.8520408163265"/>
    <col collapsed="false" hidden="false" max="6" min="6" style="1" width="31.0051020408163"/>
    <col collapsed="false" hidden="false" max="7" min="7" style="1" width="5.13775510204082"/>
    <col collapsed="false" hidden="false" max="9" min="8" style="1" width="4.13775510204082"/>
    <col collapsed="false" hidden="false" max="10" min="10" style="1" width="6.4234693877551"/>
    <col collapsed="false" hidden="false" max="11" min="11" style="1" width="5.85714285714286"/>
    <col collapsed="false" hidden="false" max="12" min="12" style="1" width="6.85714285714286"/>
    <col collapsed="false" hidden="false" max="13" min="13" style="1" width="5.85714285714286"/>
    <col collapsed="false" hidden="false" max="1025" min="14" style="1" width="10.8520408163265"/>
  </cols>
  <sheetData>
    <row r="1" customFormat="false" ht="12.75" hidden="false" customHeight="false" outlineLevel="0" collapsed="false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customFormat="false" ht="12.75" hidden="false" customHeight="false" outlineLevel="0" collapsed="false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customFormat="false" ht="13.5" hidden="false" customHeight="false" outlineLevel="0" collapsed="false">
      <c r="B3" s="0"/>
      <c r="C3" s="0"/>
      <c r="D3" s="0"/>
      <c r="E3" s="0"/>
      <c r="F3" s="0"/>
      <c r="G3" s="0"/>
      <c r="H3" s="0"/>
      <c r="I3" s="0"/>
      <c r="J3" s="0"/>
      <c r="K3" s="0"/>
      <c r="L3" s="0"/>
      <c r="M3" s="0"/>
    </row>
    <row r="4" customFormat="false" ht="39" hidden="false" customHeight="false" outlineLevel="0" collapsed="false">
      <c r="B4" s="3" t="s">
        <v>1</v>
      </c>
      <c r="C4" s="4" t="s">
        <v>2</v>
      </c>
      <c r="D4" s="4" t="s">
        <v>3</v>
      </c>
      <c r="E4" s="4" t="s">
        <v>4</v>
      </c>
      <c r="F4" s="5" t="s">
        <v>5</v>
      </c>
      <c r="G4" s="6" t="s">
        <v>6</v>
      </c>
      <c r="H4" s="4" t="s">
        <v>7</v>
      </c>
      <c r="I4" s="7" t="s">
        <v>8</v>
      </c>
      <c r="J4" s="6" t="s">
        <v>9</v>
      </c>
      <c r="K4" s="7" t="s">
        <v>10</v>
      </c>
      <c r="L4" s="8" t="s">
        <v>11</v>
      </c>
      <c r="M4" s="9" t="s">
        <v>10</v>
      </c>
    </row>
    <row r="5" customFormat="false" ht="12" hidden="false" customHeight="false" outlineLevel="0" collapsed="false">
      <c r="B5" s="10" t="s">
        <v>12</v>
      </c>
      <c r="C5" s="11" t="s">
        <v>13</v>
      </c>
      <c r="D5" s="11" t="s">
        <v>14</v>
      </c>
      <c r="E5" s="11" t="s">
        <v>15</v>
      </c>
      <c r="F5" s="12" t="s">
        <v>16</v>
      </c>
      <c r="G5" s="13" t="n">
        <v>20</v>
      </c>
      <c r="H5" s="14" t="n">
        <v>8</v>
      </c>
      <c r="I5" s="15" t="n">
        <v>12</v>
      </c>
      <c r="J5" s="13" t="n">
        <v>1467</v>
      </c>
      <c r="K5" s="16" t="n">
        <v>73.35</v>
      </c>
      <c r="L5" s="17" t="n">
        <v>1483</v>
      </c>
      <c r="M5" s="18" t="n">
        <v>74.15</v>
      </c>
    </row>
    <row r="6" customFormat="false" ht="12" hidden="false" customHeight="false" outlineLevel="0" collapsed="false">
      <c r="B6" s="10" t="s">
        <v>17</v>
      </c>
      <c r="C6" s="11" t="s">
        <v>13</v>
      </c>
      <c r="D6" s="11" t="s">
        <v>14</v>
      </c>
      <c r="E6" s="11" t="s">
        <v>15</v>
      </c>
      <c r="F6" s="12" t="s">
        <v>18</v>
      </c>
      <c r="G6" s="13" t="n">
        <v>24</v>
      </c>
      <c r="H6" s="14" t="n">
        <v>14</v>
      </c>
      <c r="I6" s="15" t="n">
        <v>9</v>
      </c>
      <c r="J6" s="13" t="n">
        <v>2043</v>
      </c>
      <c r="K6" s="16" t="n">
        <v>85.125</v>
      </c>
      <c r="L6" s="17" t="n">
        <v>1892</v>
      </c>
      <c r="M6" s="18" t="n">
        <v>78.8333333333333</v>
      </c>
    </row>
    <row r="7" customFormat="false" ht="12" hidden="false" customHeight="false" outlineLevel="0" collapsed="false">
      <c r="B7" s="10" t="s">
        <v>19</v>
      </c>
      <c r="C7" s="11" t="s">
        <v>20</v>
      </c>
      <c r="D7" s="11" t="s">
        <v>14</v>
      </c>
      <c r="E7" s="11" t="s">
        <v>15</v>
      </c>
      <c r="F7" s="12" t="s">
        <v>21</v>
      </c>
      <c r="G7" s="13" t="n">
        <v>22</v>
      </c>
      <c r="H7" s="14" t="n">
        <v>9</v>
      </c>
      <c r="I7" s="15" t="n">
        <v>13</v>
      </c>
      <c r="J7" s="13" t="n">
        <v>1637</v>
      </c>
      <c r="K7" s="16" t="n">
        <v>74.4090909090909</v>
      </c>
      <c r="L7" s="17" t="n">
        <v>1839</v>
      </c>
      <c r="M7" s="18" t="n">
        <v>83.5909090909091</v>
      </c>
    </row>
    <row r="8" customFormat="false" ht="12" hidden="false" customHeight="false" outlineLevel="0" collapsed="false">
      <c r="B8" s="10" t="s">
        <v>22</v>
      </c>
      <c r="C8" s="11" t="s">
        <v>23</v>
      </c>
      <c r="D8" s="11" t="s">
        <v>14</v>
      </c>
      <c r="E8" s="11" t="s">
        <v>15</v>
      </c>
      <c r="F8" s="12" t="s">
        <v>24</v>
      </c>
      <c r="G8" s="13" t="n">
        <v>22</v>
      </c>
      <c r="H8" s="14" t="n">
        <v>9</v>
      </c>
      <c r="I8" s="15" t="n">
        <v>13</v>
      </c>
      <c r="J8" s="13" t="n">
        <v>1951</v>
      </c>
      <c r="K8" s="16" t="n">
        <v>74.4090909090909</v>
      </c>
      <c r="L8" s="17" t="n">
        <v>1602</v>
      </c>
      <c r="M8" s="18" t="n">
        <v>72.8181818181818</v>
      </c>
    </row>
    <row r="9" customFormat="false" ht="12" hidden="false" customHeight="false" outlineLevel="0" collapsed="false">
      <c r="B9" s="10" t="s">
        <v>25</v>
      </c>
      <c r="C9" s="11" t="s">
        <v>23</v>
      </c>
      <c r="D9" s="11" t="s">
        <v>14</v>
      </c>
      <c r="E9" s="11" t="s">
        <v>15</v>
      </c>
      <c r="F9" s="12" t="s">
        <v>26</v>
      </c>
      <c r="G9" s="13" t="n">
        <v>20</v>
      </c>
      <c r="H9" s="14" t="n">
        <v>14</v>
      </c>
      <c r="I9" s="15" t="n">
        <v>6</v>
      </c>
      <c r="J9" s="13" t="n">
        <v>1591</v>
      </c>
      <c r="K9" s="16" t="n">
        <v>79.55</v>
      </c>
      <c r="L9" s="17" t="n">
        <v>1313</v>
      </c>
      <c r="M9" s="18" t="n">
        <v>65.65</v>
      </c>
    </row>
    <row r="10" customFormat="false" ht="12" hidden="false" customHeight="false" outlineLevel="0" collapsed="false">
      <c r="B10" s="10" t="s">
        <v>27</v>
      </c>
      <c r="C10" s="11" t="s">
        <v>23</v>
      </c>
      <c r="D10" s="11" t="s">
        <v>14</v>
      </c>
      <c r="E10" s="11" t="s">
        <v>28</v>
      </c>
      <c r="F10" s="19" t="s">
        <v>29</v>
      </c>
      <c r="G10" s="13" t="n">
        <v>24</v>
      </c>
      <c r="H10" s="14" t="n">
        <v>5</v>
      </c>
      <c r="I10" s="15" t="n">
        <v>19</v>
      </c>
      <c r="J10" s="13" t="n">
        <v>1664</v>
      </c>
      <c r="K10" s="16" t="n">
        <v>69.3333333333333</v>
      </c>
      <c r="L10" s="17" t="n">
        <v>2039</v>
      </c>
      <c r="M10" s="18" t="n">
        <v>84.9583333333333</v>
      </c>
    </row>
    <row r="11" customFormat="false" ht="12" hidden="false" customHeight="false" outlineLevel="0" collapsed="false">
      <c r="B11" s="10" t="s">
        <v>30</v>
      </c>
      <c r="C11" s="11" t="s">
        <v>23</v>
      </c>
      <c r="D11" s="11" t="s">
        <v>14</v>
      </c>
      <c r="E11" s="11" t="s">
        <v>15</v>
      </c>
      <c r="F11" s="19" t="s">
        <v>31</v>
      </c>
      <c r="G11" s="13" t="n">
        <v>18</v>
      </c>
      <c r="H11" s="14" t="n">
        <v>9</v>
      </c>
      <c r="I11" s="15" t="n">
        <v>9</v>
      </c>
      <c r="J11" s="13" t="n">
        <v>1421</v>
      </c>
      <c r="K11" s="16" t="n">
        <v>78.9444444444444</v>
      </c>
      <c r="L11" s="17" t="n">
        <v>1422</v>
      </c>
      <c r="M11" s="18" t="n">
        <v>79</v>
      </c>
    </row>
    <row r="12" customFormat="false" ht="12" hidden="false" customHeight="false" outlineLevel="0" collapsed="false">
      <c r="B12" s="10" t="s">
        <v>32</v>
      </c>
      <c r="C12" s="11" t="s">
        <v>23</v>
      </c>
      <c r="D12" s="11" t="s">
        <v>14</v>
      </c>
      <c r="E12" s="11" t="s">
        <v>15</v>
      </c>
      <c r="F12" s="12" t="s">
        <v>33</v>
      </c>
      <c r="G12" s="13" t="n">
        <v>26</v>
      </c>
      <c r="H12" s="14" t="n">
        <v>13</v>
      </c>
      <c r="I12" s="15" t="n">
        <v>13</v>
      </c>
      <c r="J12" s="13" t="n">
        <v>2173</v>
      </c>
      <c r="K12" s="16" t="n">
        <v>83.5769230769231</v>
      </c>
      <c r="L12" s="17" t="n">
        <v>2109</v>
      </c>
      <c r="M12" s="18" t="n">
        <v>81.1153846153846</v>
      </c>
    </row>
    <row r="13" customFormat="false" ht="12" hidden="false" customHeight="false" outlineLevel="0" collapsed="false">
      <c r="B13" s="10" t="s">
        <v>34</v>
      </c>
      <c r="C13" s="11" t="s">
        <v>35</v>
      </c>
      <c r="D13" s="11" t="s">
        <v>14</v>
      </c>
      <c r="E13" s="11" t="s">
        <v>28</v>
      </c>
      <c r="F13" s="12" t="s">
        <v>36</v>
      </c>
      <c r="G13" s="13" t="n">
        <v>22</v>
      </c>
      <c r="H13" s="14" t="n">
        <v>8</v>
      </c>
      <c r="I13" s="15" t="n">
        <v>14</v>
      </c>
      <c r="J13" s="13" t="n">
        <v>1771</v>
      </c>
      <c r="K13" s="16" t="n">
        <v>80.5</v>
      </c>
      <c r="L13" s="17" t="n">
        <v>1938</v>
      </c>
      <c r="M13" s="18" t="n">
        <v>88.0909090909091</v>
      </c>
    </row>
    <row r="14" customFormat="false" ht="12" hidden="false" customHeight="false" outlineLevel="0" collapsed="false">
      <c r="B14" s="10" t="s">
        <v>37</v>
      </c>
      <c r="C14" s="11" t="s">
        <v>38</v>
      </c>
      <c r="D14" s="11" t="s">
        <v>14</v>
      </c>
      <c r="E14" s="11" t="s">
        <v>39</v>
      </c>
      <c r="F14" s="12" t="s">
        <v>31</v>
      </c>
      <c r="G14" s="13" t="n">
        <v>20</v>
      </c>
      <c r="H14" s="14" t="n">
        <v>12</v>
      </c>
      <c r="I14" s="15" t="n">
        <v>8</v>
      </c>
      <c r="J14" s="13" t="n">
        <v>1828</v>
      </c>
      <c r="K14" s="16" t="n">
        <v>91.4</v>
      </c>
      <c r="L14" s="17" t="n">
        <v>1608</v>
      </c>
      <c r="M14" s="18" t="n">
        <v>80.4</v>
      </c>
    </row>
    <row r="15" customFormat="false" ht="12" hidden="false" customHeight="false" outlineLevel="0" collapsed="false">
      <c r="B15" s="10" t="s">
        <v>40</v>
      </c>
      <c r="C15" s="11" t="s">
        <v>38</v>
      </c>
      <c r="D15" s="11" t="s">
        <v>14</v>
      </c>
      <c r="E15" s="11" t="s">
        <v>39</v>
      </c>
      <c r="F15" s="12" t="s">
        <v>41</v>
      </c>
      <c r="G15" s="13" t="n">
        <v>33</v>
      </c>
      <c r="H15" s="14" t="n">
        <v>27</v>
      </c>
      <c r="I15" s="15" t="n">
        <v>6</v>
      </c>
      <c r="J15" s="13" t="n">
        <v>3460</v>
      </c>
      <c r="K15" s="16" t="n">
        <v>104.848484848485</v>
      </c>
      <c r="L15" s="17" t="n">
        <v>2837</v>
      </c>
      <c r="M15" s="18" t="n">
        <v>85.969696969697</v>
      </c>
    </row>
    <row r="16" customFormat="false" ht="12" hidden="false" customHeight="false" outlineLevel="0" collapsed="false">
      <c r="B16" s="10" t="s">
        <v>42</v>
      </c>
      <c r="C16" s="11" t="s">
        <v>38</v>
      </c>
      <c r="D16" s="11" t="s">
        <v>14</v>
      </c>
      <c r="E16" s="20" t="s">
        <v>43</v>
      </c>
      <c r="F16" s="19" t="s">
        <v>44</v>
      </c>
      <c r="G16" s="13" t="n">
        <v>27</v>
      </c>
      <c r="H16" s="14" t="n">
        <v>20</v>
      </c>
      <c r="I16" s="15" t="n">
        <v>7</v>
      </c>
      <c r="J16" s="13" t="n">
        <v>2743</v>
      </c>
      <c r="K16" s="16" t="n">
        <v>101.148148148148</v>
      </c>
      <c r="L16" s="17" t="n">
        <v>2286</v>
      </c>
      <c r="M16" s="18" t="n">
        <v>85.1111111111111</v>
      </c>
    </row>
    <row r="17" customFormat="false" ht="12" hidden="false" customHeight="false" outlineLevel="0" collapsed="false">
      <c r="B17" s="10" t="s">
        <v>45</v>
      </c>
      <c r="C17" s="11" t="s">
        <v>46</v>
      </c>
      <c r="D17" s="11" t="s">
        <v>14</v>
      </c>
      <c r="E17" s="11" t="s">
        <v>43</v>
      </c>
      <c r="F17" s="12" t="s">
        <v>26</v>
      </c>
      <c r="G17" s="13" t="n">
        <v>26</v>
      </c>
      <c r="H17" s="14" t="n">
        <v>21</v>
      </c>
      <c r="I17" s="15" t="n">
        <v>5</v>
      </c>
      <c r="J17" s="13" t="n">
        <v>2404</v>
      </c>
      <c r="K17" s="16" t="n">
        <v>92.4615384615385</v>
      </c>
      <c r="L17" s="17" t="n">
        <v>2065</v>
      </c>
      <c r="M17" s="18" t="n">
        <v>79.4230769230769</v>
      </c>
    </row>
    <row r="18" customFormat="false" ht="12" hidden="false" customHeight="false" outlineLevel="0" collapsed="false">
      <c r="B18" s="10" t="s">
        <v>47</v>
      </c>
      <c r="C18" s="11" t="s">
        <v>46</v>
      </c>
      <c r="D18" s="11" t="s">
        <v>14</v>
      </c>
      <c r="E18" s="11" t="s">
        <v>43</v>
      </c>
      <c r="F18" s="12" t="s">
        <v>48</v>
      </c>
      <c r="G18" s="13" t="n">
        <v>38</v>
      </c>
      <c r="H18" s="14" t="n">
        <v>32</v>
      </c>
      <c r="I18" s="15" t="n">
        <v>6</v>
      </c>
      <c r="J18" s="13" t="n">
        <v>3443</v>
      </c>
      <c r="K18" s="16" t="n">
        <v>90.6052631578947</v>
      </c>
      <c r="L18" s="17" t="n">
        <v>2878</v>
      </c>
      <c r="M18" s="18" t="n">
        <v>75.7368421052632</v>
      </c>
    </row>
    <row r="19" customFormat="false" ht="12" hidden="false" customHeight="false" outlineLevel="0" collapsed="false">
      <c r="B19" s="10" t="s">
        <v>49</v>
      </c>
      <c r="C19" s="11" t="s">
        <v>50</v>
      </c>
      <c r="D19" s="11" t="s">
        <v>14</v>
      </c>
      <c r="E19" s="11" t="s">
        <v>51</v>
      </c>
      <c r="F19" s="19" t="s">
        <v>52</v>
      </c>
      <c r="G19" s="13" t="n">
        <v>30</v>
      </c>
      <c r="H19" s="14" t="n">
        <v>5</v>
      </c>
      <c r="I19" s="15" t="n">
        <v>25</v>
      </c>
      <c r="J19" s="13" t="n">
        <v>2432</v>
      </c>
      <c r="K19" s="16" t="n">
        <v>81.0666666666667</v>
      </c>
      <c r="L19" s="17" t="n">
        <v>2685</v>
      </c>
      <c r="M19" s="18" t="n">
        <v>89.5</v>
      </c>
    </row>
    <row r="20" customFormat="false" ht="12" hidden="false" customHeight="false" outlineLevel="0" collapsed="false">
      <c r="B20" s="10" t="s">
        <v>53</v>
      </c>
      <c r="C20" s="11" t="s">
        <v>54</v>
      </c>
      <c r="D20" s="11" t="s">
        <v>55</v>
      </c>
      <c r="E20" s="11" t="s">
        <v>51</v>
      </c>
      <c r="F20" s="19" t="s">
        <v>56</v>
      </c>
      <c r="G20" s="13" t="n">
        <v>30</v>
      </c>
      <c r="H20" s="14" t="n">
        <v>12</v>
      </c>
      <c r="I20" s="15" t="n">
        <v>18</v>
      </c>
      <c r="J20" s="13" t="n">
        <v>2085</v>
      </c>
      <c r="K20" s="16" t="n">
        <v>69.5</v>
      </c>
      <c r="L20" s="17" t="n">
        <v>2144</v>
      </c>
      <c r="M20" s="18" t="n">
        <v>71.4666666666667</v>
      </c>
    </row>
    <row r="21" customFormat="false" ht="12" hidden="false" customHeight="false" outlineLevel="0" collapsed="false">
      <c r="B21" s="10" t="s">
        <v>57</v>
      </c>
      <c r="C21" s="11" t="s">
        <v>54</v>
      </c>
      <c r="D21" s="11" t="s">
        <v>58</v>
      </c>
      <c r="E21" s="11" t="s">
        <v>59</v>
      </c>
      <c r="F21" s="12" t="s">
        <v>60</v>
      </c>
      <c r="G21" s="13" t="n">
        <v>32</v>
      </c>
      <c r="H21" s="14" t="n">
        <v>22</v>
      </c>
      <c r="I21" s="15" t="n">
        <v>10</v>
      </c>
      <c r="J21" s="13" t="n">
        <v>2618</v>
      </c>
      <c r="K21" s="16" t="n">
        <v>81.8125</v>
      </c>
      <c r="L21" s="17" t="n">
        <v>2388</v>
      </c>
      <c r="M21" s="18" t="n">
        <v>74.625</v>
      </c>
    </row>
    <row r="22" customFormat="false" ht="12" hidden="false" customHeight="false" outlineLevel="0" collapsed="false">
      <c r="B22" s="10" t="s">
        <v>61</v>
      </c>
      <c r="C22" s="11" t="s">
        <v>54</v>
      </c>
      <c r="D22" s="11" t="s">
        <v>62</v>
      </c>
      <c r="E22" s="11" t="s">
        <v>59</v>
      </c>
      <c r="F22" s="12" t="s">
        <v>63</v>
      </c>
      <c r="G22" s="13" t="n">
        <v>32</v>
      </c>
      <c r="H22" s="14" t="n">
        <v>16</v>
      </c>
      <c r="I22" s="15" t="n">
        <v>16</v>
      </c>
      <c r="J22" s="13" t="n">
        <v>2823</v>
      </c>
      <c r="K22" s="16" t="n">
        <v>88.21875</v>
      </c>
      <c r="L22" s="17" t="n">
        <v>2842</v>
      </c>
      <c r="M22" s="18" t="n">
        <v>88.8125</v>
      </c>
    </row>
    <row r="23" customFormat="false" ht="12" hidden="false" customHeight="false" outlineLevel="0" collapsed="false">
      <c r="B23" s="10" t="s">
        <v>64</v>
      </c>
      <c r="C23" s="11" t="s">
        <v>65</v>
      </c>
      <c r="D23" s="11" t="s">
        <v>66</v>
      </c>
      <c r="E23" s="11" t="s">
        <v>59</v>
      </c>
      <c r="F23" s="12" t="s">
        <v>36</v>
      </c>
      <c r="G23" s="13" t="n">
        <v>29</v>
      </c>
      <c r="H23" s="14" t="n">
        <v>10</v>
      </c>
      <c r="I23" s="15" t="n">
        <v>19</v>
      </c>
      <c r="J23" s="13" t="n">
        <v>2271</v>
      </c>
      <c r="K23" s="16" t="n">
        <v>78.3103448275862</v>
      </c>
      <c r="L23" s="17" t="n">
        <v>2425</v>
      </c>
      <c r="M23" s="18" t="n">
        <v>83.6206896551724</v>
      </c>
    </row>
    <row r="24" customFormat="false" ht="13.8" hidden="false" customHeight="false" outlineLevel="0" collapsed="false">
      <c r="B24" s="10" t="s">
        <v>67</v>
      </c>
      <c r="C24" s="11" t="s">
        <v>65</v>
      </c>
      <c r="D24" s="11" t="s">
        <v>66</v>
      </c>
      <c r="E24" s="11" t="s">
        <v>59</v>
      </c>
      <c r="F24" s="12" t="s">
        <v>21</v>
      </c>
      <c r="G24" s="13" t="n">
        <v>28</v>
      </c>
      <c r="H24" s="14" t="n">
        <v>15</v>
      </c>
      <c r="I24" s="15" t="n">
        <v>13</v>
      </c>
      <c r="J24" s="13" t="n">
        <v>2070</v>
      </c>
      <c r="K24" s="16" t="n">
        <v>73.9285714285714</v>
      </c>
      <c r="L24" s="17" t="n">
        <v>2122</v>
      </c>
      <c r="M24" s="18" t="n">
        <v>75.7857142857143</v>
      </c>
    </row>
    <row r="25" customFormat="false" ht="12" hidden="false" customHeight="false" outlineLevel="0" collapsed="false">
      <c r="B25" s="10" t="s">
        <v>68</v>
      </c>
      <c r="C25" s="11" t="s">
        <v>65</v>
      </c>
      <c r="D25" s="11" t="s">
        <v>66</v>
      </c>
      <c r="E25" s="11" t="s">
        <v>59</v>
      </c>
      <c r="F25" s="12" t="s">
        <v>21</v>
      </c>
      <c r="G25" s="13" t="n">
        <v>28</v>
      </c>
      <c r="H25" s="14" t="n">
        <v>15</v>
      </c>
      <c r="I25" s="15" t="n">
        <v>13</v>
      </c>
      <c r="J25" s="13" t="n">
        <v>2118</v>
      </c>
      <c r="K25" s="16" t="n">
        <v>75.6428571428571</v>
      </c>
      <c r="L25" s="17" t="n">
        <v>2078</v>
      </c>
      <c r="M25" s="18" t="n">
        <v>74.2142857142857</v>
      </c>
    </row>
    <row r="26" customFormat="false" ht="12" hidden="false" customHeight="false" outlineLevel="0" collapsed="false">
      <c r="B26" s="10" t="s">
        <v>69</v>
      </c>
      <c r="C26" s="11" t="s">
        <v>65</v>
      </c>
      <c r="D26" s="11" t="s">
        <v>70</v>
      </c>
      <c r="E26" s="11" t="s">
        <v>71</v>
      </c>
      <c r="F26" s="12" t="s">
        <v>31</v>
      </c>
      <c r="G26" s="13" t="n">
        <v>26</v>
      </c>
      <c r="H26" s="14" t="n">
        <v>16</v>
      </c>
      <c r="I26" s="15" t="n">
        <v>10</v>
      </c>
      <c r="J26" s="13" t="n">
        <v>1929</v>
      </c>
      <c r="K26" s="16" t="n">
        <v>74.1923076923077</v>
      </c>
      <c r="L26" s="17" t="n">
        <v>1859</v>
      </c>
      <c r="M26" s="18" t="n">
        <v>71.5</v>
      </c>
    </row>
    <row r="27" customFormat="false" ht="12" hidden="false" customHeight="false" outlineLevel="0" collapsed="false">
      <c r="B27" s="10" t="s">
        <v>72</v>
      </c>
      <c r="C27" s="11" t="s">
        <v>65</v>
      </c>
      <c r="D27" s="11" t="s">
        <v>66</v>
      </c>
      <c r="E27" s="11" t="s">
        <v>71</v>
      </c>
      <c r="F27" s="12" t="s">
        <v>73</v>
      </c>
      <c r="G27" s="13" t="n">
        <v>30</v>
      </c>
      <c r="H27" s="14" t="n">
        <v>13</v>
      </c>
      <c r="I27" s="15" t="n">
        <v>17</v>
      </c>
      <c r="J27" s="13" t="n">
        <v>2404</v>
      </c>
      <c r="K27" s="16" t="n">
        <v>80.1333333333333</v>
      </c>
      <c r="L27" s="17" t="n">
        <v>2496</v>
      </c>
      <c r="M27" s="18" t="n">
        <v>83.2</v>
      </c>
    </row>
    <row r="28" customFormat="false" ht="12" hidden="false" customHeight="false" outlineLevel="0" collapsed="false">
      <c r="B28" s="10" t="s">
        <v>74</v>
      </c>
      <c r="C28" s="11" t="s">
        <v>65</v>
      </c>
      <c r="D28" s="11" t="s">
        <v>75</v>
      </c>
      <c r="E28" s="11" t="s">
        <v>71</v>
      </c>
      <c r="F28" s="12" t="s">
        <v>73</v>
      </c>
      <c r="G28" s="13" t="n">
        <v>34</v>
      </c>
      <c r="H28" s="14" t="n">
        <v>14</v>
      </c>
      <c r="I28" s="15" t="n">
        <v>20</v>
      </c>
      <c r="J28" s="13" t="n">
        <v>2540</v>
      </c>
      <c r="K28" s="16" t="n">
        <v>74.7058823529412</v>
      </c>
      <c r="L28" s="17" t="n">
        <v>2650</v>
      </c>
      <c r="M28" s="18" t="n">
        <v>77.9411764705882</v>
      </c>
    </row>
    <row r="29" customFormat="false" ht="12" hidden="false" customHeight="false" outlineLevel="0" collapsed="false">
      <c r="B29" s="10" t="s">
        <v>76</v>
      </c>
      <c r="C29" s="11" t="s">
        <v>77</v>
      </c>
      <c r="D29" s="11" t="s">
        <v>78</v>
      </c>
      <c r="E29" s="11" t="s">
        <v>79</v>
      </c>
      <c r="F29" s="12" t="s">
        <v>80</v>
      </c>
      <c r="G29" s="13" t="n">
        <v>30</v>
      </c>
      <c r="H29" s="14" t="n">
        <v>9</v>
      </c>
      <c r="I29" s="15" t="n">
        <v>21</v>
      </c>
      <c r="J29" s="13" t="n">
        <v>2187</v>
      </c>
      <c r="K29" s="16" t="n">
        <v>72.9</v>
      </c>
      <c r="L29" s="17" t="n">
        <v>2398</v>
      </c>
      <c r="M29" s="18" t="n">
        <v>79.9333333333333</v>
      </c>
    </row>
    <row r="30" customFormat="false" ht="12" hidden="false" customHeight="false" outlineLevel="0" collapsed="false">
      <c r="B30" s="10" t="s">
        <v>81</v>
      </c>
      <c r="C30" s="11" t="s">
        <v>77</v>
      </c>
      <c r="D30" s="11" t="s">
        <v>82</v>
      </c>
      <c r="E30" s="11" t="s">
        <v>71</v>
      </c>
      <c r="F30" s="12" t="s">
        <v>83</v>
      </c>
      <c r="G30" s="13" t="n">
        <v>30</v>
      </c>
      <c r="H30" s="14" t="n">
        <v>12</v>
      </c>
      <c r="I30" s="15" t="n">
        <v>18</v>
      </c>
      <c r="J30" s="13" t="n">
        <v>2242</v>
      </c>
      <c r="K30" s="16" t="n">
        <v>74.7333333333333</v>
      </c>
      <c r="L30" s="17" t="n">
        <v>2394</v>
      </c>
      <c r="M30" s="18" t="n">
        <v>79.8</v>
      </c>
    </row>
    <row r="31" customFormat="false" ht="12" hidden="false" customHeight="false" outlineLevel="0" collapsed="false">
      <c r="B31" s="10" t="s">
        <v>84</v>
      </c>
      <c r="C31" s="11" t="s">
        <v>77</v>
      </c>
      <c r="D31" s="11" t="s">
        <v>82</v>
      </c>
      <c r="E31" s="11" t="s">
        <v>71</v>
      </c>
      <c r="F31" s="12" t="s">
        <v>73</v>
      </c>
      <c r="G31" s="13" t="n">
        <v>30</v>
      </c>
      <c r="H31" s="14" t="n">
        <v>11</v>
      </c>
      <c r="I31" s="15" t="n">
        <v>19</v>
      </c>
      <c r="J31" s="13" t="n">
        <v>2247</v>
      </c>
      <c r="K31" s="16" t="n">
        <v>74.9</v>
      </c>
      <c r="L31" s="17" t="n">
        <v>2516</v>
      </c>
      <c r="M31" s="18" t="n">
        <v>83.8666666666667</v>
      </c>
    </row>
    <row r="32" customFormat="false" ht="12" hidden="false" customHeight="false" outlineLevel="0" collapsed="false">
      <c r="B32" s="10" t="s">
        <v>85</v>
      </c>
      <c r="C32" s="11" t="s">
        <v>77</v>
      </c>
      <c r="D32" s="11" t="s">
        <v>82</v>
      </c>
      <c r="E32" s="11" t="s">
        <v>71</v>
      </c>
      <c r="F32" s="12" t="s">
        <v>21</v>
      </c>
      <c r="G32" s="13" t="n">
        <v>30</v>
      </c>
      <c r="H32" s="14" t="n">
        <v>15</v>
      </c>
      <c r="I32" s="15" t="n">
        <v>15</v>
      </c>
      <c r="J32" s="13" t="n">
        <v>2409</v>
      </c>
      <c r="K32" s="16" t="n">
        <v>80.3</v>
      </c>
      <c r="L32" s="17" t="n">
        <v>2400</v>
      </c>
      <c r="M32" s="18" t="n">
        <v>80</v>
      </c>
    </row>
    <row r="33" customFormat="false" ht="12" hidden="false" customHeight="false" outlineLevel="0" collapsed="false">
      <c r="B33" s="10" t="s">
        <v>86</v>
      </c>
      <c r="C33" s="11" t="s">
        <v>77</v>
      </c>
      <c r="D33" s="11" t="s">
        <v>87</v>
      </c>
      <c r="E33" s="11" t="s">
        <v>71</v>
      </c>
      <c r="F33" s="12" t="s">
        <v>21</v>
      </c>
      <c r="G33" s="13" t="n">
        <v>26</v>
      </c>
      <c r="H33" s="14" t="n">
        <v>14</v>
      </c>
      <c r="I33" s="15" t="n">
        <v>12</v>
      </c>
      <c r="J33" s="13" t="n">
        <v>2004</v>
      </c>
      <c r="K33" s="16" t="n">
        <v>77.0769230769231</v>
      </c>
      <c r="L33" s="17" t="n">
        <v>2021</v>
      </c>
      <c r="M33" s="18" t="n">
        <v>77.7307692307692</v>
      </c>
    </row>
    <row r="34" customFormat="false" ht="12" hidden="false" customHeight="false" outlineLevel="0" collapsed="false">
      <c r="B34" s="10" t="s">
        <v>88</v>
      </c>
      <c r="C34" s="11" t="s">
        <v>89</v>
      </c>
      <c r="D34" s="11" t="s">
        <v>87</v>
      </c>
      <c r="E34" s="11" t="s">
        <v>71</v>
      </c>
      <c r="F34" s="19" t="s">
        <v>90</v>
      </c>
      <c r="G34" s="13" t="n">
        <v>30</v>
      </c>
      <c r="H34" s="14" t="n">
        <v>10</v>
      </c>
      <c r="I34" s="15" t="n">
        <v>20</v>
      </c>
      <c r="J34" s="13" t="n">
        <v>2046</v>
      </c>
      <c r="K34" s="16" t="n">
        <v>68.2</v>
      </c>
      <c r="L34" s="17" t="n">
        <v>2157</v>
      </c>
      <c r="M34" s="18" t="n">
        <v>71.9</v>
      </c>
    </row>
    <row r="35" customFormat="false" ht="12" hidden="false" customHeight="false" outlineLevel="0" collapsed="false">
      <c r="B35" s="10" t="s">
        <v>91</v>
      </c>
      <c r="C35" s="11" t="s">
        <v>92</v>
      </c>
      <c r="D35" s="11" t="s">
        <v>93</v>
      </c>
      <c r="E35" s="11" t="s">
        <v>71</v>
      </c>
      <c r="F35" s="12" t="s">
        <v>16</v>
      </c>
      <c r="G35" s="13" t="n">
        <v>28</v>
      </c>
      <c r="H35" s="14" t="n">
        <v>13</v>
      </c>
      <c r="I35" s="15" t="n">
        <v>15</v>
      </c>
      <c r="J35" s="13" t="n">
        <v>2166</v>
      </c>
      <c r="K35" s="16" t="n">
        <v>77.3571428571429</v>
      </c>
      <c r="L35" s="17" t="n">
        <v>2187</v>
      </c>
      <c r="M35" s="18" t="n">
        <v>78.1071428571429</v>
      </c>
    </row>
    <row r="36" customFormat="false" ht="12" hidden="false" customHeight="false" outlineLevel="0" collapsed="false">
      <c r="B36" s="10" t="s">
        <v>94</v>
      </c>
      <c r="C36" s="11" t="s">
        <v>92</v>
      </c>
      <c r="D36" s="11" t="s">
        <v>95</v>
      </c>
      <c r="E36" s="11" t="s">
        <v>96</v>
      </c>
      <c r="F36" s="12" t="s">
        <v>36</v>
      </c>
      <c r="G36" s="13" t="n">
        <v>26</v>
      </c>
      <c r="H36" s="14" t="n">
        <v>10</v>
      </c>
      <c r="I36" s="15" t="n">
        <v>16</v>
      </c>
      <c r="J36" s="13" t="n">
        <v>1983</v>
      </c>
      <c r="K36" s="16" t="n">
        <v>76.2692307692308</v>
      </c>
      <c r="L36" s="17" t="n">
        <v>2016</v>
      </c>
      <c r="M36" s="18" t="n">
        <v>77.5384615384615</v>
      </c>
    </row>
    <row r="37" customFormat="false" ht="12" hidden="false" customHeight="false" outlineLevel="0" collapsed="false">
      <c r="B37" s="10" t="s">
        <v>97</v>
      </c>
      <c r="C37" s="11" t="s">
        <v>92</v>
      </c>
      <c r="D37" s="11" t="s">
        <v>98</v>
      </c>
      <c r="E37" s="11" t="s">
        <v>96</v>
      </c>
      <c r="F37" s="12" t="s">
        <v>31</v>
      </c>
      <c r="G37" s="13" t="n">
        <v>22</v>
      </c>
      <c r="H37" s="14" t="n">
        <v>12</v>
      </c>
      <c r="I37" s="15" t="n">
        <v>10</v>
      </c>
      <c r="J37" s="13" t="n">
        <v>1599</v>
      </c>
      <c r="K37" s="16" t="n">
        <v>72.6818181818182</v>
      </c>
      <c r="L37" s="17" t="n">
        <v>1541</v>
      </c>
      <c r="M37" s="18" t="n">
        <v>70.0454545454546</v>
      </c>
    </row>
    <row r="38" customFormat="false" ht="12" hidden="false" customHeight="false" outlineLevel="0" collapsed="false">
      <c r="B38" s="10" t="s">
        <v>99</v>
      </c>
      <c r="C38" s="11" t="s">
        <v>100</v>
      </c>
      <c r="D38" s="11" t="s">
        <v>101</v>
      </c>
      <c r="E38" s="11" t="s">
        <v>96</v>
      </c>
      <c r="F38" s="12" t="s">
        <v>31</v>
      </c>
      <c r="G38" s="13" t="n">
        <v>22</v>
      </c>
      <c r="H38" s="14" t="n">
        <v>11</v>
      </c>
      <c r="I38" s="15" t="n">
        <v>11</v>
      </c>
      <c r="J38" s="13" t="n">
        <v>1563</v>
      </c>
      <c r="K38" s="16" t="n">
        <v>71.0454545454545</v>
      </c>
      <c r="L38" s="17" t="n">
        <v>1584</v>
      </c>
      <c r="M38" s="18" t="n">
        <v>72</v>
      </c>
    </row>
    <row r="39" customFormat="false" ht="12" hidden="false" customHeight="false" outlineLevel="0" collapsed="false">
      <c r="B39" s="10" t="s">
        <v>102</v>
      </c>
      <c r="C39" s="11" t="s">
        <v>100</v>
      </c>
      <c r="D39" s="11" t="s">
        <v>101</v>
      </c>
      <c r="E39" s="11" t="s">
        <v>96</v>
      </c>
      <c r="F39" s="12" t="s">
        <v>31</v>
      </c>
      <c r="G39" s="13" t="n">
        <v>20</v>
      </c>
      <c r="H39" s="14" t="n">
        <v>13</v>
      </c>
      <c r="I39" s="15" t="n">
        <v>7</v>
      </c>
      <c r="J39" s="13" t="n">
        <v>1467</v>
      </c>
      <c r="K39" s="16" t="n">
        <v>73.35</v>
      </c>
      <c r="L39" s="17" t="n">
        <v>1394</v>
      </c>
      <c r="M39" s="18" t="n">
        <v>69.7</v>
      </c>
    </row>
    <row r="40" customFormat="false" ht="12" hidden="false" customHeight="false" outlineLevel="0" collapsed="false">
      <c r="B40" s="10" t="s">
        <v>103</v>
      </c>
      <c r="C40" s="11" t="s">
        <v>100</v>
      </c>
      <c r="D40" s="11" t="s">
        <v>101</v>
      </c>
      <c r="E40" s="11" t="s">
        <v>96</v>
      </c>
      <c r="F40" s="12" t="s">
        <v>104</v>
      </c>
      <c r="G40" s="13" t="n">
        <v>25</v>
      </c>
      <c r="H40" s="14" t="n">
        <v>18</v>
      </c>
      <c r="I40" s="15" t="n">
        <v>7</v>
      </c>
      <c r="J40" s="13" t="n">
        <v>1882</v>
      </c>
      <c r="K40" s="16" t="n">
        <v>75.28</v>
      </c>
      <c r="L40" s="17" t="n">
        <v>1597</v>
      </c>
      <c r="M40" s="18" t="n">
        <v>63.88</v>
      </c>
    </row>
    <row r="41" customFormat="false" ht="12" hidden="false" customHeight="false" outlineLevel="0" collapsed="false">
      <c r="B41" s="10" t="s">
        <v>105</v>
      </c>
      <c r="C41" s="11" t="s">
        <v>100</v>
      </c>
      <c r="D41" s="11" t="s">
        <v>101</v>
      </c>
      <c r="E41" s="11" t="s">
        <v>96</v>
      </c>
      <c r="F41" s="12" t="s">
        <v>24</v>
      </c>
      <c r="G41" s="13" t="n">
        <v>26</v>
      </c>
      <c r="H41" s="14" t="n">
        <v>19</v>
      </c>
      <c r="I41" s="15" t="n">
        <v>7</v>
      </c>
      <c r="J41" s="13" t="n">
        <v>2025</v>
      </c>
      <c r="K41" s="16" t="n">
        <v>77.8846153846154</v>
      </c>
      <c r="L41" s="17" t="n">
        <v>1875</v>
      </c>
      <c r="M41" s="18" t="n">
        <v>72.1153846153846</v>
      </c>
    </row>
    <row r="42" customFormat="false" ht="12" hidden="false" customHeight="false" outlineLevel="0" collapsed="false">
      <c r="B42" s="10" t="s">
        <v>106</v>
      </c>
      <c r="C42" s="11" t="s">
        <v>107</v>
      </c>
      <c r="D42" s="11" t="s">
        <v>101</v>
      </c>
      <c r="E42" s="11" t="s">
        <v>96</v>
      </c>
      <c r="F42" s="12"/>
      <c r="G42" s="13" t="n">
        <v>13</v>
      </c>
      <c r="H42" s="14" t="n">
        <v>9</v>
      </c>
      <c r="I42" s="15" t="n">
        <v>4</v>
      </c>
      <c r="J42" s="13" t="n">
        <v>1050</v>
      </c>
      <c r="K42" s="16" t="n">
        <v>81.5454545454545</v>
      </c>
      <c r="L42" s="17" t="n">
        <v>930</v>
      </c>
      <c r="M42" s="18" t="n">
        <v>71.9090909090909</v>
      </c>
    </row>
    <row r="43" customFormat="false" ht="13.5" hidden="false" customHeight="false" outlineLevel="0" collapsed="false">
      <c r="B43" s="21" t="s">
        <v>108</v>
      </c>
      <c r="C43" s="22"/>
      <c r="D43" s="22"/>
      <c r="E43" s="23"/>
      <c r="F43" s="23"/>
      <c r="G43" s="23" t="n">
        <f aca="false">SUM(G5:G42)</f>
        <v>999</v>
      </c>
      <c r="H43" s="23" t="n">
        <f aca="false">SUM(H5:H42)</f>
        <v>515</v>
      </c>
      <c r="I43" s="23" t="n">
        <f aca="false">SUM(I5:I42)</f>
        <v>483</v>
      </c>
      <c r="J43" s="23" t="n">
        <f aca="false">SUM(J5:J42)</f>
        <v>79756</v>
      </c>
      <c r="K43" s="24" t="n">
        <v>79.9106425702811</v>
      </c>
      <c r="L43" s="23" t="n">
        <f aca="false">SUM(L5:L42)</f>
        <v>78010</v>
      </c>
      <c r="M43" s="25" t="n">
        <v>78.1957831325301</v>
      </c>
    </row>
    <row r="44" customFormat="false" ht="12.75" hidden="false" customHeight="false" outlineLevel="0" collapsed="false"/>
  </sheetData>
  <mergeCells count="1">
    <mergeCell ref="B1:M2"/>
  </mergeCells>
  <printOptions headings="false" gridLines="false" gridLinesSet="true" horizontalCentered="false" verticalCentered="false"/>
  <pageMargins left="0.161111111111111" right="0.161111111111111" top="0.0194444444444444" bottom="0.0118055555555556" header="0.511805555555555" footer="0.511805555555555"/>
  <pageSetup paperSize="77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4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30" activeCellId="0" sqref="G30"/>
    </sheetView>
  </sheetViews>
  <sheetFormatPr defaultRowHeight="15"/>
  <cols>
    <col collapsed="false" hidden="false" max="1" min="1" style="82" width="1.70918367346939"/>
    <col collapsed="false" hidden="false" max="2" min="2" style="82" width="4.42857142857143"/>
    <col collapsed="false" hidden="false" max="3" min="3" style="82" width="15"/>
    <col collapsed="false" hidden="false" max="4" min="4" style="82" width="33.2908163265306"/>
    <col collapsed="false" hidden="false" max="5" min="5" style="82" width="4.70918367346939"/>
    <col collapsed="false" hidden="false" max="6" min="6" style="82" width="5.13775510204082"/>
    <col collapsed="false" hidden="false" max="7" min="7" style="82" width="5.85714285714286"/>
    <col collapsed="false" hidden="false" max="8" min="8" style="82" width="3.41836734693878"/>
    <col collapsed="false" hidden="false" max="9" min="9" style="82" width="4.86224489795918"/>
    <col collapsed="false" hidden="false" max="10" min="10" style="82" width="26"/>
    <col collapsed="false" hidden="false" max="11" min="11" style="82" width="15"/>
    <col collapsed="false" hidden="false" max="13" min="12" style="82" width="4.42857142857143"/>
    <col collapsed="false" hidden="false" max="14" min="14" style="82" width="5.28061224489796"/>
    <col collapsed="false" hidden="false" max="1025" min="15" style="82" width="10.8520408163265"/>
  </cols>
  <sheetData>
    <row r="1" customFormat="false" ht="15" hidden="false" customHeight="false" outlineLevel="0" collapsed="false">
      <c r="A1" s="0"/>
      <c r="B1" s="156" t="s">
        <v>296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customFormat="false" ht="15.75" hidden="false" customHeight="false" outlineLevel="0" collapsed="false">
      <c r="A2" s="0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customFormat="false" ht="4.5" hidden="false" customHeight="true" outlineLevel="0" collapsed="false">
      <c r="A3" s="0"/>
      <c r="B3" s="0"/>
      <c r="C3" s="0"/>
      <c r="D3" s="0"/>
      <c r="E3" s="0"/>
      <c r="F3" s="0"/>
      <c r="G3" s="0"/>
      <c r="H3" s="0"/>
      <c r="I3" s="0"/>
      <c r="J3" s="0"/>
      <c r="K3" s="0"/>
      <c r="L3" s="0"/>
      <c r="M3" s="0"/>
      <c r="N3" s="0"/>
    </row>
    <row r="4" customFormat="false" ht="15.75" hidden="false" customHeight="false" outlineLevel="0" collapsed="false">
      <c r="A4" s="0"/>
      <c r="B4" s="0"/>
      <c r="C4" s="84" t="s">
        <v>150</v>
      </c>
      <c r="D4" s="85" t="s">
        <v>151</v>
      </c>
      <c r="E4" s="0"/>
      <c r="F4" s="0"/>
      <c r="G4" s="0"/>
      <c r="H4" s="0"/>
      <c r="I4" s="0"/>
      <c r="J4" s="0"/>
      <c r="K4" s="86" t="s">
        <v>152</v>
      </c>
      <c r="L4" s="87" t="s">
        <v>200</v>
      </c>
      <c r="M4" s="0"/>
      <c r="N4" s="0"/>
    </row>
    <row r="5" customFormat="false" ht="15.75" hidden="false" customHeight="false" outlineLevel="0" collapsed="false">
      <c r="A5" s="0"/>
      <c r="B5" s="0"/>
      <c r="C5" s="88"/>
      <c r="D5" s="89"/>
      <c r="E5" s="0"/>
      <c r="F5" s="0"/>
      <c r="G5" s="0"/>
      <c r="H5" s="0"/>
      <c r="I5" s="0"/>
      <c r="J5" s="0"/>
      <c r="K5" s="86" t="s">
        <v>154</v>
      </c>
      <c r="L5" s="87" t="n">
        <v>18</v>
      </c>
      <c r="M5" s="90" t="n">
        <v>9</v>
      </c>
      <c r="N5" s="0"/>
    </row>
    <row r="6" customFormat="false" ht="3" hidden="false" customHeight="true" outlineLevel="0" collapsed="false">
      <c r="A6" s="0"/>
      <c r="B6" s="0"/>
      <c r="C6" s="0"/>
      <c r="D6" s="0"/>
      <c r="E6" s="0"/>
      <c r="F6" s="0"/>
      <c r="G6" s="0"/>
      <c r="H6" s="0"/>
      <c r="I6" s="0"/>
      <c r="J6" s="0"/>
      <c r="K6" s="0"/>
      <c r="L6" s="0"/>
      <c r="M6" s="0"/>
      <c r="N6" s="0"/>
    </row>
    <row r="7" customFormat="false" ht="15" hidden="false" customHeight="true" outlineLevel="0" collapsed="false">
      <c r="A7" s="0"/>
      <c r="B7" s="91" t="s">
        <v>155</v>
      </c>
      <c r="C7" s="92" t="s">
        <v>156</v>
      </c>
      <c r="D7" s="92"/>
      <c r="E7" s="93" t="s">
        <v>157</v>
      </c>
      <c r="F7" s="94" t="s">
        <v>158</v>
      </c>
      <c r="G7" s="95" t="s">
        <v>115</v>
      </c>
      <c r="H7" s="96"/>
      <c r="I7" s="91" t="s">
        <v>155</v>
      </c>
      <c r="J7" s="92" t="s">
        <v>159</v>
      </c>
      <c r="K7" s="92"/>
      <c r="L7" s="93" t="s">
        <v>158</v>
      </c>
      <c r="M7" s="94" t="s">
        <v>157</v>
      </c>
      <c r="N7" s="95" t="s">
        <v>115</v>
      </c>
    </row>
    <row r="8" customFormat="false" ht="15" hidden="false" customHeight="false" outlineLevel="0" collapsed="false">
      <c r="A8" s="0"/>
      <c r="B8" s="97" t="n">
        <v>1</v>
      </c>
      <c r="C8" s="98" t="s">
        <v>160</v>
      </c>
      <c r="D8" s="99" t="s">
        <v>297</v>
      </c>
      <c r="E8" s="100" t="n">
        <v>83</v>
      </c>
      <c r="F8" s="101" t="n">
        <v>66</v>
      </c>
      <c r="G8" s="102" t="n">
        <f aca="false">E8-F8</f>
        <v>17</v>
      </c>
      <c r="H8" s="0"/>
      <c r="I8" s="97" t="n">
        <v>2</v>
      </c>
      <c r="J8" s="99" t="s">
        <v>298</v>
      </c>
      <c r="K8" s="98" t="s">
        <v>163</v>
      </c>
      <c r="L8" s="99" t="n">
        <v>90</v>
      </c>
      <c r="M8" s="103" t="n">
        <v>75</v>
      </c>
      <c r="N8" s="104" t="n">
        <f aca="false">M8-L8</f>
        <v>-15</v>
      </c>
    </row>
    <row r="9" customFormat="false" ht="15" hidden="false" customHeight="false" outlineLevel="0" collapsed="false">
      <c r="A9" s="0"/>
      <c r="B9" s="97" t="n">
        <v>3</v>
      </c>
      <c r="C9" s="98" t="s">
        <v>160</v>
      </c>
      <c r="D9" s="99" t="s">
        <v>299</v>
      </c>
      <c r="E9" s="100" t="n">
        <v>88</v>
      </c>
      <c r="F9" s="101" t="n">
        <v>60</v>
      </c>
      <c r="G9" s="102" t="n">
        <f aca="false">E9-F9</f>
        <v>28</v>
      </c>
      <c r="H9" s="0"/>
      <c r="I9" s="97" t="n">
        <v>4</v>
      </c>
      <c r="J9" s="99" t="s">
        <v>272</v>
      </c>
      <c r="K9" s="98" t="s">
        <v>163</v>
      </c>
      <c r="L9" s="99" t="n">
        <v>99</v>
      </c>
      <c r="M9" s="103" t="n">
        <v>63</v>
      </c>
      <c r="N9" s="104" t="n">
        <f aca="false">M9-L9</f>
        <v>-36</v>
      </c>
    </row>
    <row r="10" customFormat="false" ht="15" hidden="false" customHeight="false" outlineLevel="0" collapsed="false">
      <c r="A10" s="0"/>
      <c r="B10" s="97" t="n">
        <v>5</v>
      </c>
      <c r="C10" s="98" t="s">
        <v>160</v>
      </c>
      <c r="D10" s="99" t="s">
        <v>252</v>
      </c>
      <c r="E10" s="100" t="n">
        <v>63</v>
      </c>
      <c r="F10" s="101" t="n">
        <v>77</v>
      </c>
      <c r="G10" s="102" t="n">
        <f aca="false">E10-F10</f>
        <v>-14</v>
      </c>
      <c r="H10" s="0"/>
      <c r="I10" s="97" t="n">
        <v>6</v>
      </c>
      <c r="J10" s="99" t="s">
        <v>269</v>
      </c>
      <c r="K10" s="98" t="s">
        <v>163</v>
      </c>
      <c r="L10" s="99" t="n">
        <v>79</v>
      </c>
      <c r="M10" s="103" t="n">
        <v>80</v>
      </c>
      <c r="N10" s="104" t="n">
        <f aca="false">M10-L10</f>
        <v>1</v>
      </c>
    </row>
    <row r="11" customFormat="false" ht="15" hidden="false" customHeight="false" outlineLevel="0" collapsed="false">
      <c r="A11" s="0"/>
      <c r="B11" s="97" t="n">
        <v>7</v>
      </c>
      <c r="C11" s="98" t="s">
        <v>160</v>
      </c>
      <c r="D11" s="99" t="s">
        <v>300</v>
      </c>
      <c r="E11" s="100" t="n">
        <v>91</v>
      </c>
      <c r="F11" s="101" t="n">
        <v>58</v>
      </c>
      <c r="G11" s="102" t="n">
        <f aca="false">E11-F11</f>
        <v>33</v>
      </c>
      <c r="H11" s="0"/>
      <c r="I11" s="97" t="n">
        <v>8</v>
      </c>
      <c r="J11" s="99" t="s">
        <v>301</v>
      </c>
      <c r="K11" s="98" t="s">
        <v>163</v>
      </c>
      <c r="L11" s="99" t="n">
        <v>76</v>
      </c>
      <c r="M11" s="103" t="n">
        <v>102</v>
      </c>
      <c r="N11" s="104" t="n">
        <f aca="false">M11-L11</f>
        <v>26</v>
      </c>
    </row>
    <row r="12" customFormat="false" ht="15" hidden="false" customHeight="false" outlineLevel="0" collapsed="false">
      <c r="A12" s="0"/>
      <c r="B12" s="97" t="n">
        <v>9</v>
      </c>
      <c r="C12" s="98" t="s">
        <v>160</v>
      </c>
      <c r="D12" s="99" t="s">
        <v>302</v>
      </c>
      <c r="E12" s="100" t="n">
        <v>73</v>
      </c>
      <c r="F12" s="101" t="n">
        <v>64</v>
      </c>
      <c r="G12" s="102" t="n">
        <f aca="false">E12-F12</f>
        <v>9</v>
      </c>
      <c r="H12" s="0"/>
      <c r="I12" s="97" t="n">
        <v>10</v>
      </c>
      <c r="J12" s="99" t="s">
        <v>303</v>
      </c>
      <c r="K12" s="98" t="s">
        <v>163</v>
      </c>
      <c r="L12" s="99" t="n">
        <v>85</v>
      </c>
      <c r="M12" s="103" t="n">
        <v>79</v>
      </c>
      <c r="N12" s="104" t="n">
        <f aca="false">M12-L12</f>
        <v>-6</v>
      </c>
    </row>
    <row r="13" customFormat="false" ht="15" hidden="false" customHeight="false" outlineLevel="0" collapsed="false">
      <c r="A13" s="0"/>
      <c r="B13" s="97" t="n">
        <v>11</v>
      </c>
      <c r="C13" s="98" t="s">
        <v>160</v>
      </c>
      <c r="D13" s="99" t="s">
        <v>304</v>
      </c>
      <c r="E13" s="100" t="n">
        <v>78</v>
      </c>
      <c r="F13" s="101" t="n">
        <v>98</v>
      </c>
      <c r="G13" s="102" t="n">
        <f aca="false">E13-F13</f>
        <v>-20</v>
      </c>
      <c r="H13" s="0"/>
      <c r="I13" s="97" t="n">
        <v>12</v>
      </c>
      <c r="J13" s="99" t="s">
        <v>305</v>
      </c>
      <c r="K13" s="98" t="s">
        <v>163</v>
      </c>
      <c r="L13" s="99" t="n">
        <v>77</v>
      </c>
      <c r="M13" s="103" t="n">
        <v>80</v>
      </c>
      <c r="N13" s="104" t="n">
        <f aca="false">M13-L13</f>
        <v>3</v>
      </c>
    </row>
    <row r="14" customFormat="false" ht="15" hidden="false" customHeight="false" outlineLevel="0" collapsed="false">
      <c r="A14" s="0"/>
      <c r="B14" s="97" t="n">
        <v>13</v>
      </c>
      <c r="C14" s="98" t="s">
        <v>160</v>
      </c>
      <c r="D14" s="99" t="s">
        <v>276</v>
      </c>
      <c r="E14" s="100" t="n">
        <v>86</v>
      </c>
      <c r="F14" s="101" t="n">
        <v>85</v>
      </c>
      <c r="G14" s="102" t="n">
        <f aca="false">E14-F14</f>
        <v>1</v>
      </c>
      <c r="H14" s="0"/>
      <c r="I14" s="97" t="n">
        <v>14</v>
      </c>
      <c r="J14" s="99" t="s">
        <v>252</v>
      </c>
      <c r="K14" s="98" t="s">
        <v>163</v>
      </c>
      <c r="L14" s="99" t="n">
        <v>71</v>
      </c>
      <c r="M14" s="103" t="n">
        <v>64</v>
      </c>
      <c r="N14" s="104" t="n">
        <f aca="false">M14-L14</f>
        <v>-7</v>
      </c>
    </row>
    <row r="15" customFormat="false" ht="15" hidden="false" customHeight="false" outlineLevel="0" collapsed="false">
      <c r="A15" s="0"/>
      <c r="B15" s="97" t="n">
        <v>15</v>
      </c>
      <c r="C15" s="98" t="s">
        <v>160</v>
      </c>
      <c r="D15" s="99" t="s">
        <v>269</v>
      </c>
      <c r="E15" s="100" t="n">
        <v>90</v>
      </c>
      <c r="F15" s="101" t="n">
        <v>75</v>
      </c>
      <c r="G15" s="102" t="n">
        <f aca="false">E15-F15</f>
        <v>15</v>
      </c>
      <c r="H15" s="0"/>
      <c r="I15" s="97" t="n">
        <v>16</v>
      </c>
      <c r="J15" s="99" t="s">
        <v>306</v>
      </c>
      <c r="K15" s="98" t="s">
        <v>163</v>
      </c>
      <c r="L15" s="99" t="n">
        <v>95</v>
      </c>
      <c r="M15" s="103" t="n">
        <v>79</v>
      </c>
      <c r="N15" s="104" t="n">
        <f aca="false">M15-L15</f>
        <v>-16</v>
      </c>
    </row>
    <row r="16" customFormat="false" ht="15" hidden="false" customHeight="false" outlineLevel="0" collapsed="false">
      <c r="A16" s="0"/>
      <c r="B16" s="97" t="n">
        <v>17</v>
      </c>
      <c r="C16" s="98" t="s">
        <v>160</v>
      </c>
      <c r="D16" s="99" t="s">
        <v>307</v>
      </c>
      <c r="E16" s="100" t="n">
        <v>73</v>
      </c>
      <c r="F16" s="101" t="n">
        <v>88</v>
      </c>
      <c r="G16" s="102" t="n">
        <f aca="false">E16-F16</f>
        <v>-15</v>
      </c>
      <c r="H16" s="0"/>
      <c r="I16" s="97" t="n">
        <v>18</v>
      </c>
      <c r="J16" s="99" t="s">
        <v>302</v>
      </c>
      <c r="K16" s="98" t="s">
        <v>163</v>
      </c>
      <c r="L16" s="99" t="n">
        <v>79</v>
      </c>
      <c r="M16" s="103" t="n">
        <v>74</v>
      </c>
      <c r="N16" s="104" t="n">
        <f aca="false">M16-L16</f>
        <v>-5</v>
      </c>
    </row>
    <row r="17" customFormat="false" ht="15" hidden="false" customHeight="false" outlineLevel="0" collapsed="false">
      <c r="A17" s="0"/>
      <c r="B17" s="97"/>
      <c r="C17" s="98"/>
      <c r="D17" s="99"/>
      <c r="E17" s="100"/>
      <c r="F17" s="101"/>
      <c r="G17" s="102"/>
      <c r="H17" s="0"/>
      <c r="I17" s="97"/>
      <c r="J17" s="99"/>
      <c r="K17" s="98"/>
      <c r="L17" s="99"/>
      <c r="M17" s="103"/>
      <c r="N17" s="104"/>
    </row>
    <row r="18" customFormat="false" ht="15" hidden="false" customHeight="false" outlineLevel="0" collapsed="false">
      <c r="A18" s="0"/>
      <c r="B18" s="97"/>
      <c r="C18" s="98"/>
      <c r="D18" s="99"/>
      <c r="E18" s="100"/>
      <c r="F18" s="101"/>
      <c r="G18" s="102"/>
      <c r="H18" s="0"/>
      <c r="I18" s="97"/>
      <c r="J18" s="99"/>
      <c r="K18" s="98"/>
      <c r="L18" s="99"/>
      <c r="M18" s="103"/>
      <c r="N18" s="104"/>
    </row>
    <row r="19" customFormat="false" ht="15" hidden="false" customHeight="false" outlineLevel="0" collapsed="false">
      <c r="A19" s="0"/>
      <c r="B19" s="97"/>
      <c r="C19" s="98"/>
      <c r="D19" s="99"/>
      <c r="E19" s="100"/>
      <c r="F19" s="101"/>
      <c r="G19" s="102"/>
      <c r="H19" s="0"/>
      <c r="I19" s="97"/>
      <c r="J19" s="99"/>
      <c r="K19" s="98"/>
      <c r="L19" s="99"/>
      <c r="M19" s="103"/>
      <c r="N19" s="104"/>
    </row>
    <row r="20" customFormat="false" ht="15" hidden="false" customHeight="false" outlineLevel="0" collapsed="false">
      <c r="A20" s="0"/>
      <c r="B20" s="97"/>
      <c r="C20" s="98"/>
      <c r="D20" s="99"/>
      <c r="E20" s="100"/>
      <c r="F20" s="101"/>
      <c r="G20" s="102"/>
      <c r="H20" s="0"/>
      <c r="I20" s="97"/>
      <c r="J20" s="99"/>
      <c r="K20" s="98"/>
      <c r="L20" s="99"/>
      <c r="M20" s="103"/>
      <c r="N20" s="104"/>
    </row>
    <row r="21" customFormat="false" ht="15" hidden="false" customHeight="false" outlineLevel="0" collapsed="false">
      <c r="A21" s="0"/>
      <c r="B21" s="97"/>
      <c r="C21" s="98"/>
      <c r="D21" s="99"/>
      <c r="E21" s="100"/>
      <c r="F21" s="101"/>
      <c r="G21" s="102"/>
      <c r="H21" s="0"/>
      <c r="I21" s="97"/>
      <c r="J21" s="99"/>
      <c r="K21" s="98"/>
      <c r="L21" s="99"/>
      <c r="M21" s="103"/>
      <c r="N21" s="104"/>
    </row>
    <row r="22" customFormat="false" ht="15" hidden="false" customHeight="false" outlineLevel="0" collapsed="false">
      <c r="A22" s="0"/>
      <c r="B22" s="97"/>
      <c r="C22" s="98"/>
      <c r="D22" s="99"/>
      <c r="E22" s="100"/>
      <c r="F22" s="101"/>
      <c r="G22" s="102"/>
      <c r="H22" s="0"/>
      <c r="I22" s="97"/>
      <c r="J22" s="99"/>
      <c r="K22" s="98"/>
      <c r="L22" s="99"/>
      <c r="M22" s="103"/>
      <c r="N22" s="104"/>
    </row>
    <row r="23" customFormat="false" ht="15" hidden="false" customHeight="false" outlineLevel="0" collapsed="false">
      <c r="A23" s="0"/>
      <c r="B23" s="97"/>
      <c r="C23" s="98"/>
      <c r="D23" s="99"/>
      <c r="E23" s="100"/>
      <c r="F23" s="101"/>
      <c r="G23" s="102"/>
      <c r="H23" s="0"/>
      <c r="I23" s="97"/>
      <c r="J23" s="99"/>
      <c r="K23" s="98"/>
      <c r="L23" s="99"/>
      <c r="M23" s="103"/>
      <c r="N23" s="104"/>
    </row>
    <row r="24" customFormat="false" ht="15" hidden="false" customHeight="false" outlineLevel="0" collapsed="false">
      <c r="A24" s="0"/>
      <c r="B24" s="97"/>
      <c r="C24" s="98"/>
      <c r="D24" s="99"/>
      <c r="E24" s="100"/>
      <c r="F24" s="101"/>
      <c r="G24" s="102"/>
      <c r="H24" s="0"/>
      <c r="I24" s="97"/>
      <c r="J24" s="99"/>
      <c r="K24" s="98"/>
      <c r="L24" s="99"/>
      <c r="M24" s="103"/>
      <c r="N24" s="104"/>
    </row>
    <row r="25" customFormat="false" ht="15" hidden="false" customHeight="false" outlineLevel="0" collapsed="false">
      <c r="A25" s="0"/>
      <c r="B25" s="97"/>
      <c r="C25" s="98"/>
      <c r="D25" s="99"/>
      <c r="E25" s="100"/>
      <c r="F25" s="101"/>
      <c r="G25" s="102"/>
      <c r="H25" s="0"/>
      <c r="I25" s="97"/>
      <c r="J25" s="99"/>
      <c r="K25" s="98"/>
      <c r="L25" s="99"/>
      <c r="M25" s="103"/>
      <c r="N25" s="104"/>
    </row>
    <row r="26" customFormat="false" ht="15" hidden="false" customHeight="false" outlineLevel="0" collapsed="false">
      <c r="A26" s="0"/>
      <c r="B26" s="97"/>
      <c r="C26" s="99"/>
      <c r="D26" s="99"/>
      <c r="E26" s="100"/>
      <c r="F26" s="101"/>
      <c r="G26" s="102"/>
      <c r="H26" s="0"/>
      <c r="I26" s="97"/>
      <c r="J26" s="99"/>
      <c r="K26" s="99"/>
      <c r="L26" s="99"/>
      <c r="M26" s="103"/>
      <c r="N26" s="105"/>
    </row>
    <row r="27" customFormat="false" ht="15.75" hidden="false" customHeight="false" outlineLevel="0" collapsed="false">
      <c r="A27" s="0"/>
      <c r="B27" s="106"/>
      <c r="C27" s="107" t="s">
        <v>108</v>
      </c>
      <c r="D27" s="108"/>
      <c r="E27" s="109" t="n">
        <f aca="false">SUM(E8:E25)</f>
        <v>725</v>
      </c>
      <c r="F27" s="109" t="n">
        <f aca="false">SUM(F8:F25)</f>
        <v>671</v>
      </c>
      <c r="G27" s="110" t="n">
        <f aca="false">SUM(G8:G25)</f>
        <v>54</v>
      </c>
      <c r="H27" s="0"/>
      <c r="I27" s="106"/>
      <c r="J27" s="108"/>
      <c r="K27" s="108"/>
      <c r="L27" s="108" t="n">
        <f aca="false">SUM(L8:L25)</f>
        <v>751</v>
      </c>
      <c r="M27" s="108" t="n">
        <f aca="false">SUM(M8:M25)</f>
        <v>696</v>
      </c>
      <c r="N27" s="111" t="n">
        <f aca="false">SUM(N8:N25)</f>
        <v>-55</v>
      </c>
    </row>
    <row r="28" customFormat="false" ht="7.5" hidden="false" customHeight="true" outlineLevel="0" collapsed="false">
      <c r="A28" s="0"/>
      <c r="B28" s="0"/>
      <c r="C28" s="0"/>
      <c r="D28" s="0"/>
      <c r="E28" s="0"/>
      <c r="F28" s="0"/>
      <c r="G28" s="0"/>
      <c r="H28" s="0"/>
      <c r="I28" s="0"/>
      <c r="J28" s="0"/>
      <c r="K28" s="0"/>
      <c r="L28" s="0"/>
      <c r="M28" s="0"/>
    </row>
    <row r="29" customFormat="false" ht="15.75" hidden="false" customHeight="false" outlineLevel="0" collapsed="false">
      <c r="A29" s="0"/>
      <c r="B29" s="0"/>
      <c r="C29" s="0"/>
      <c r="D29" s="0"/>
      <c r="E29" s="112" t="s">
        <v>180</v>
      </c>
      <c r="F29" s="113" t="s">
        <v>181</v>
      </c>
      <c r="G29" s="0"/>
      <c r="H29" s="0"/>
      <c r="I29" s="0"/>
      <c r="J29" s="114"/>
      <c r="K29" s="115"/>
      <c r="L29" s="93" t="s">
        <v>7</v>
      </c>
      <c r="M29" s="95" t="s">
        <v>8</v>
      </c>
    </row>
    <row r="30" customFormat="false" ht="15" hidden="false" customHeight="false" outlineLevel="0" collapsed="false">
      <c r="A30" s="0"/>
      <c r="B30" s="0"/>
      <c r="C30" s="0"/>
      <c r="D30" s="116" t="s">
        <v>182</v>
      </c>
      <c r="E30" s="117" t="n">
        <f aca="false">E27</f>
        <v>725</v>
      </c>
      <c r="F30" s="118" t="n">
        <f aca="false">E30/$M$5</f>
        <v>80.5555555555556</v>
      </c>
      <c r="G30" s="0"/>
      <c r="H30" s="0"/>
      <c r="I30" s="0"/>
      <c r="J30" s="119" t="s">
        <v>183</v>
      </c>
      <c r="K30" s="99"/>
      <c r="L30" s="120" t="n">
        <v>6</v>
      </c>
      <c r="M30" s="121" t="n">
        <v>3</v>
      </c>
    </row>
    <row r="31" customFormat="false" ht="15" hidden="false" customHeight="false" outlineLevel="0" collapsed="false">
      <c r="A31" s="0"/>
      <c r="B31" s="0"/>
      <c r="C31" s="0"/>
      <c r="D31" s="157" t="s">
        <v>184</v>
      </c>
      <c r="E31" s="101" t="n">
        <f aca="false">F27</f>
        <v>671</v>
      </c>
      <c r="F31" s="102" t="n">
        <f aca="false">E31/$M$5</f>
        <v>74.5555555555556</v>
      </c>
      <c r="G31" s="0"/>
      <c r="H31" s="0"/>
      <c r="I31" s="0"/>
      <c r="J31" s="119" t="s">
        <v>185</v>
      </c>
      <c r="K31" s="99"/>
      <c r="L31" s="120" t="n">
        <v>3</v>
      </c>
      <c r="M31" s="121" t="n">
        <v>6</v>
      </c>
    </row>
    <row r="32" customFormat="false" ht="15.75" hidden="false" customHeight="false" outlineLevel="0" collapsed="false">
      <c r="A32" s="89"/>
      <c r="B32" s="89"/>
      <c r="C32" s="89"/>
      <c r="D32" s="157" t="s">
        <v>186</v>
      </c>
      <c r="E32" s="101" t="n">
        <f aca="false">M27</f>
        <v>696</v>
      </c>
      <c r="F32" s="102" t="n">
        <f aca="false">E32/$M$5</f>
        <v>77.3333333333333</v>
      </c>
      <c r="G32" s="89"/>
      <c r="H32" s="89"/>
      <c r="I32" s="89"/>
      <c r="J32" s="125" t="s">
        <v>187</v>
      </c>
      <c r="K32" s="108"/>
      <c r="L32" s="126" t="n">
        <f aca="false">L30+L31</f>
        <v>9</v>
      </c>
      <c r="M32" s="127" t="n">
        <f aca="false">M30+M31</f>
        <v>9</v>
      </c>
    </row>
    <row r="33" customFormat="false" ht="15" hidden="false" customHeight="false" outlineLevel="0" collapsed="false">
      <c r="A33" s="89"/>
      <c r="B33" s="128"/>
      <c r="C33" s="89"/>
      <c r="D33" s="157" t="s">
        <v>188</v>
      </c>
      <c r="E33" s="101" t="n">
        <f aca="false">L27</f>
        <v>751</v>
      </c>
      <c r="F33" s="102" t="n">
        <f aca="false">E33/$M$5</f>
        <v>83.4444444444445</v>
      </c>
      <c r="G33" s="89"/>
      <c r="H33" s="89"/>
      <c r="I33" s="89"/>
      <c r="J33" s="131"/>
      <c r="K33" s="132"/>
      <c r="L33" s="133" t="s">
        <v>189</v>
      </c>
      <c r="M33" s="134" t="s">
        <v>190</v>
      </c>
    </row>
    <row r="34" customFormat="false" ht="15" hidden="false" customHeight="false" outlineLevel="0" collapsed="false">
      <c r="A34" s="89"/>
      <c r="B34" s="128"/>
      <c r="C34" s="89"/>
      <c r="D34" s="157" t="s">
        <v>191</v>
      </c>
      <c r="E34" s="101" t="n">
        <f aca="false">E30+E32</f>
        <v>1421</v>
      </c>
      <c r="F34" s="102" t="n">
        <f aca="false">E34/$L$5</f>
        <v>78.9444444444444</v>
      </c>
      <c r="G34" s="89"/>
      <c r="H34" s="89"/>
      <c r="I34" s="89"/>
      <c r="J34" s="154" t="s">
        <v>192</v>
      </c>
      <c r="K34" s="139"/>
      <c r="L34" s="140" t="n">
        <v>33</v>
      </c>
      <c r="M34" s="141" t="n">
        <v>20</v>
      </c>
    </row>
    <row r="35" customFormat="false" ht="15.75" hidden="false" customHeight="false" outlineLevel="0" collapsed="false">
      <c r="A35" s="89"/>
      <c r="B35" s="128"/>
      <c r="C35" s="89"/>
      <c r="D35" s="129" t="s">
        <v>193</v>
      </c>
      <c r="E35" s="130" t="n">
        <f aca="false">E31+E33</f>
        <v>1422</v>
      </c>
      <c r="F35" s="110" t="n">
        <f aca="false">E35/$L$5</f>
        <v>79</v>
      </c>
      <c r="G35" s="89"/>
      <c r="H35" s="89"/>
      <c r="I35" s="89"/>
      <c r="J35" s="155" t="s">
        <v>194</v>
      </c>
      <c r="K35" s="108"/>
      <c r="L35" s="143" t="n">
        <v>26</v>
      </c>
      <c r="M35" s="144" t="n">
        <v>36</v>
      </c>
    </row>
    <row r="36" customFormat="false" ht="15.75" hidden="false" customHeight="false" outlineLevel="0" collapsed="false">
      <c r="A36" s="89"/>
      <c r="B36" s="128"/>
      <c r="C36" s="89"/>
      <c r="D36" s="145"/>
      <c r="E36" s="146"/>
      <c r="F36" s="146"/>
      <c r="G36" s="89"/>
      <c r="H36" s="89"/>
      <c r="I36" s="89"/>
      <c r="J36" s="0"/>
      <c r="K36" s="0"/>
    </row>
    <row r="37" customFormat="false" ht="15.75" hidden="false" customHeight="false" outlineLevel="0" collapsed="false">
      <c r="C37" s="86" t="s">
        <v>195</v>
      </c>
      <c r="D37" s="147" t="s">
        <v>196</v>
      </c>
      <c r="E37" s="147"/>
      <c r="F37" s="147"/>
      <c r="G37" s="147"/>
      <c r="H37" s="147"/>
      <c r="I37" s="147"/>
      <c r="J37" s="147"/>
      <c r="K37" s="147"/>
    </row>
    <row r="38" customFormat="false" ht="15.75" hidden="false" customHeight="true" outlineLevel="0" collapsed="false">
      <c r="C38" s="148" t="s">
        <v>197</v>
      </c>
      <c r="D38" s="149" t="s">
        <v>308</v>
      </c>
      <c r="E38" s="149"/>
      <c r="F38" s="149"/>
      <c r="G38" s="149"/>
      <c r="H38" s="149"/>
      <c r="I38" s="149"/>
      <c r="J38" s="149"/>
      <c r="K38" s="149"/>
    </row>
    <row r="39" customFormat="false" ht="15.75" hidden="false" customHeight="false" outlineLevel="0" collapsed="false">
      <c r="C39" s="148"/>
      <c r="D39" s="149"/>
      <c r="E39" s="149"/>
      <c r="F39" s="149"/>
      <c r="G39" s="149"/>
      <c r="H39" s="149"/>
      <c r="I39" s="149"/>
      <c r="J39" s="149"/>
      <c r="K39" s="149"/>
    </row>
    <row r="40" customFormat="false" ht="15.75" hidden="false" customHeight="false" outlineLevel="0" collapsed="false">
      <c r="C40" s="148"/>
      <c r="D40" s="149"/>
      <c r="E40" s="149"/>
      <c r="F40" s="149"/>
      <c r="G40" s="149"/>
      <c r="H40" s="149"/>
      <c r="I40" s="149"/>
      <c r="J40" s="149"/>
      <c r="K40" s="149"/>
    </row>
  </sheetData>
  <mergeCells count="6">
    <mergeCell ref="B1:N2"/>
    <mergeCell ref="C7:D7"/>
    <mergeCell ref="J7:K7"/>
    <mergeCell ref="D37:K37"/>
    <mergeCell ref="C38:C40"/>
    <mergeCell ref="D38:K40"/>
  </mergeCells>
  <printOptions headings="false" gridLines="false" gridLinesSet="true" horizontalCentered="false" verticalCentered="false"/>
  <pageMargins left="0.315277777777778" right="0.315277777777778" top="0.157638888888889" bottom="0.157638888888889" header="0.511805555555555" footer="0.511805555555555"/>
  <pageSetup paperSize="77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4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23" activeCellId="0" sqref="I23"/>
    </sheetView>
  </sheetViews>
  <sheetFormatPr defaultRowHeight="15"/>
  <cols>
    <col collapsed="false" hidden="false" max="1" min="1" style="82" width="1.70918367346939"/>
    <col collapsed="false" hidden="false" max="2" min="2" style="82" width="4.42857142857143"/>
    <col collapsed="false" hidden="false" max="3" min="3" style="82" width="15"/>
    <col collapsed="false" hidden="false" max="4" min="4" style="82" width="33.2908163265306"/>
    <col collapsed="false" hidden="false" max="5" min="5" style="82" width="4.70918367346939"/>
    <col collapsed="false" hidden="false" max="6" min="6" style="82" width="5.13775510204082"/>
    <col collapsed="false" hidden="false" max="7" min="7" style="82" width="5.85714285714286"/>
    <col collapsed="false" hidden="false" max="8" min="8" style="82" width="3.41836734693878"/>
    <col collapsed="false" hidden="false" max="9" min="9" style="82" width="4.86224489795918"/>
    <col collapsed="false" hidden="false" max="10" min="10" style="82" width="26"/>
    <col collapsed="false" hidden="false" max="11" min="11" style="82" width="15"/>
    <col collapsed="false" hidden="false" max="12" min="12" style="82" width="4.70918367346939"/>
    <col collapsed="false" hidden="false" max="13" min="13" style="82" width="5.00510204081633"/>
    <col collapsed="false" hidden="false" max="14" min="14" style="82" width="5.28061224489796"/>
    <col collapsed="false" hidden="false" max="1025" min="15" style="82" width="10.8520408163265"/>
  </cols>
  <sheetData>
    <row r="1" customFormat="false" ht="15" hidden="false" customHeight="false" outlineLevel="0" collapsed="false">
      <c r="A1" s="0"/>
      <c r="B1" s="156" t="s">
        <v>309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customFormat="false" ht="15.75" hidden="false" customHeight="false" outlineLevel="0" collapsed="false">
      <c r="A2" s="0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customFormat="false" ht="4.5" hidden="false" customHeight="true" outlineLevel="0" collapsed="false">
      <c r="A3" s="0"/>
      <c r="B3" s="0"/>
      <c r="C3" s="0"/>
      <c r="D3" s="0"/>
      <c r="E3" s="0"/>
      <c r="F3" s="0"/>
      <c r="G3" s="0"/>
      <c r="H3" s="0"/>
      <c r="I3" s="0"/>
      <c r="J3" s="0"/>
      <c r="K3" s="0"/>
      <c r="L3" s="0"/>
      <c r="M3" s="0"/>
      <c r="N3" s="0"/>
    </row>
    <row r="4" customFormat="false" ht="15.75" hidden="false" customHeight="false" outlineLevel="0" collapsed="false">
      <c r="A4" s="0"/>
      <c r="B4" s="0"/>
      <c r="C4" s="84" t="s">
        <v>150</v>
      </c>
      <c r="D4" s="85" t="s">
        <v>151</v>
      </c>
      <c r="E4" s="0"/>
      <c r="F4" s="0"/>
      <c r="G4" s="0"/>
      <c r="H4" s="0"/>
      <c r="I4" s="0"/>
      <c r="J4" s="0"/>
      <c r="K4" s="86" t="s">
        <v>152</v>
      </c>
      <c r="L4" s="87" t="s">
        <v>310</v>
      </c>
      <c r="M4" s="0"/>
      <c r="N4" s="0"/>
    </row>
    <row r="5" customFormat="false" ht="15.75" hidden="false" customHeight="false" outlineLevel="0" collapsed="false">
      <c r="A5" s="0"/>
      <c r="B5" s="0"/>
      <c r="C5" s="88"/>
      <c r="D5" s="89"/>
      <c r="E5" s="0"/>
      <c r="F5" s="0"/>
      <c r="G5" s="0"/>
      <c r="H5" s="0"/>
      <c r="I5" s="0"/>
      <c r="J5" s="0"/>
      <c r="K5" s="86" t="s">
        <v>154</v>
      </c>
      <c r="L5" s="87" t="n">
        <v>26</v>
      </c>
      <c r="M5" s="90" t="n">
        <v>13</v>
      </c>
      <c r="N5" s="0"/>
    </row>
    <row r="6" customFormat="false" ht="3" hidden="false" customHeight="true" outlineLevel="0" collapsed="false">
      <c r="A6" s="0"/>
      <c r="B6" s="0"/>
      <c r="C6" s="0"/>
      <c r="D6" s="0"/>
      <c r="E6" s="0"/>
      <c r="F6" s="0"/>
      <c r="G6" s="0"/>
      <c r="H6" s="0"/>
      <c r="I6" s="0"/>
      <c r="J6" s="0"/>
      <c r="K6" s="0"/>
      <c r="L6" s="0"/>
      <c r="M6" s="0"/>
      <c r="N6" s="0"/>
    </row>
    <row r="7" customFormat="false" ht="15" hidden="false" customHeight="true" outlineLevel="0" collapsed="false">
      <c r="A7" s="0"/>
      <c r="B7" s="91" t="s">
        <v>155</v>
      </c>
      <c r="C7" s="92" t="s">
        <v>156</v>
      </c>
      <c r="D7" s="92"/>
      <c r="E7" s="93" t="s">
        <v>157</v>
      </c>
      <c r="F7" s="94" t="s">
        <v>158</v>
      </c>
      <c r="G7" s="95" t="s">
        <v>115</v>
      </c>
      <c r="H7" s="96"/>
      <c r="I7" s="91" t="s">
        <v>155</v>
      </c>
      <c r="J7" s="92" t="s">
        <v>159</v>
      </c>
      <c r="K7" s="92"/>
      <c r="L7" s="93" t="s">
        <v>158</v>
      </c>
      <c r="M7" s="94" t="s">
        <v>157</v>
      </c>
      <c r="N7" s="95" t="s">
        <v>115</v>
      </c>
    </row>
    <row r="8" customFormat="false" ht="15" hidden="false" customHeight="false" outlineLevel="0" collapsed="false">
      <c r="A8" s="0"/>
      <c r="B8" s="97" t="n">
        <v>2</v>
      </c>
      <c r="C8" s="98" t="s">
        <v>160</v>
      </c>
      <c r="D8" s="99" t="s">
        <v>311</v>
      </c>
      <c r="E8" s="100" t="n">
        <v>100</v>
      </c>
      <c r="F8" s="101" t="n">
        <v>67</v>
      </c>
      <c r="G8" s="102" t="n">
        <f aca="false">E8-F8</f>
        <v>33</v>
      </c>
      <c r="H8" s="0"/>
      <c r="I8" s="97" t="n">
        <v>1</v>
      </c>
      <c r="J8" s="99" t="s">
        <v>278</v>
      </c>
      <c r="K8" s="98" t="s">
        <v>163</v>
      </c>
      <c r="L8" s="99" t="n">
        <v>93</v>
      </c>
      <c r="M8" s="103" t="n">
        <v>76</v>
      </c>
      <c r="N8" s="104" t="n">
        <f aca="false">M8-L8</f>
        <v>-17</v>
      </c>
    </row>
    <row r="9" customFormat="false" ht="15" hidden="false" customHeight="false" outlineLevel="0" collapsed="false">
      <c r="A9" s="0"/>
      <c r="B9" s="97" t="n">
        <v>4</v>
      </c>
      <c r="C9" s="98" t="s">
        <v>160</v>
      </c>
      <c r="D9" s="99" t="s">
        <v>312</v>
      </c>
      <c r="E9" s="100" t="n">
        <v>97</v>
      </c>
      <c r="F9" s="101" t="n">
        <v>75</v>
      </c>
      <c r="G9" s="102" t="n">
        <f aca="false">E9-F9</f>
        <v>22</v>
      </c>
      <c r="H9" s="0"/>
      <c r="I9" s="97" t="n">
        <v>3</v>
      </c>
      <c r="J9" s="99" t="s">
        <v>313</v>
      </c>
      <c r="K9" s="98" t="s">
        <v>163</v>
      </c>
      <c r="L9" s="99" t="n">
        <v>80</v>
      </c>
      <c r="M9" s="103" t="n">
        <v>73</v>
      </c>
      <c r="N9" s="104" t="n">
        <f aca="false">M9-L9</f>
        <v>-7</v>
      </c>
    </row>
    <row r="10" customFormat="false" ht="15" hidden="false" customHeight="false" outlineLevel="0" collapsed="false">
      <c r="A10" s="0"/>
      <c r="B10" s="97" t="n">
        <v>6</v>
      </c>
      <c r="C10" s="98" t="s">
        <v>160</v>
      </c>
      <c r="D10" s="99" t="s">
        <v>259</v>
      </c>
      <c r="E10" s="100" t="n">
        <v>97</v>
      </c>
      <c r="F10" s="101" t="n">
        <v>66</v>
      </c>
      <c r="G10" s="102" t="n">
        <f aca="false">E10-F10</f>
        <v>31</v>
      </c>
      <c r="H10" s="0"/>
      <c r="I10" s="97" t="n">
        <v>5</v>
      </c>
      <c r="J10" s="99" t="s">
        <v>314</v>
      </c>
      <c r="K10" s="98" t="s">
        <v>163</v>
      </c>
      <c r="L10" s="99" t="n">
        <v>90</v>
      </c>
      <c r="M10" s="103" t="n">
        <v>81</v>
      </c>
      <c r="N10" s="104" t="n">
        <f aca="false">M10-L10</f>
        <v>-9</v>
      </c>
    </row>
    <row r="11" customFormat="false" ht="15" hidden="false" customHeight="false" outlineLevel="0" collapsed="false">
      <c r="A11" s="0"/>
      <c r="B11" s="97" t="n">
        <v>8</v>
      </c>
      <c r="C11" s="98" t="s">
        <v>160</v>
      </c>
      <c r="D11" s="99" t="s">
        <v>315</v>
      </c>
      <c r="E11" s="100" t="n">
        <v>113</v>
      </c>
      <c r="F11" s="101" t="n">
        <v>77</v>
      </c>
      <c r="G11" s="102" t="n">
        <f aca="false">E11-F11</f>
        <v>36</v>
      </c>
      <c r="H11" s="0"/>
      <c r="I11" s="97" t="n">
        <v>7</v>
      </c>
      <c r="J11" s="99" t="s">
        <v>234</v>
      </c>
      <c r="K11" s="98" t="s">
        <v>163</v>
      </c>
      <c r="L11" s="99" t="n">
        <v>65</v>
      </c>
      <c r="M11" s="103" t="n">
        <v>56</v>
      </c>
      <c r="N11" s="104" t="n">
        <f aca="false">M11-L11</f>
        <v>-9</v>
      </c>
    </row>
    <row r="12" customFormat="false" ht="15" hidden="false" customHeight="false" outlineLevel="0" collapsed="false">
      <c r="A12" s="0"/>
      <c r="B12" s="97" t="n">
        <v>10</v>
      </c>
      <c r="C12" s="98" t="s">
        <v>160</v>
      </c>
      <c r="D12" s="99" t="s">
        <v>269</v>
      </c>
      <c r="E12" s="100" t="n">
        <v>88</v>
      </c>
      <c r="F12" s="101" t="n">
        <v>78</v>
      </c>
      <c r="G12" s="102" t="n">
        <f aca="false">E12-F12</f>
        <v>10</v>
      </c>
      <c r="H12" s="0"/>
      <c r="I12" s="97" t="n">
        <v>9</v>
      </c>
      <c r="J12" s="99" t="s">
        <v>214</v>
      </c>
      <c r="K12" s="98" t="s">
        <v>163</v>
      </c>
      <c r="L12" s="99" t="n">
        <v>101</v>
      </c>
      <c r="M12" s="103" t="n">
        <v>73</v>
      </c>
      <c r="N12" s="104" t="n">
        <f aca="false">M12-L12</f>
        <v>-28</v>
      </c>
    </row>
    <row r="13" customFormat="false" ht="15" hidden="false" customHeight="false" outlineLevel="0" collapsed="false">
      <c r="A13" s="0"/>
      <c r="B13" s="97" t="n">
        <v>11</v>
      </c>
      <c r="C13" s="98" t="s">
        <v>160</v>
      </c>
      <c r="D13" s="99" t="s">
        <v>262</v>
      </c>
      <c r="E13" s="100" t="n">
        <v>68</v>
      </c>
      <c r="F13" s="101" t="n">
        <v>66</v>
      </c>
      <c r="G13" s="102" t="n">
        <f aca="false">E13-F13</f>
        <v>2</v>
      </c>
      <c r="H13" s="0"/>
      <c r="I13" s="97" t="n">
        <v>12</v>
      </c>
      <c r="J13" s="99" t="s">
        <v>316</v>
      </c>
      <c r="K13" s="98" t="s">
        <v>163</v>
      </c>
      <c r="L13" s="99" t="n">
        <v>76</v>
      </c>
      <c r="M13" s="103" t="n">
        <v>93</v>
      </c>
      <c r="N13" s="104" t="n">
        <f aca="false">M13-L13</f>
        <v>17</v>
      </c>
    </row>
    <row r="14" customFormat="false" ht="15" hidden="false" customHeight="false" outlineLevel="0" collapsed="false">
      <c r="A14" s="0"/>
      <c r="B14" s="97" t="n">
        <v>13</v>
      </c>
      <c r="C14" s="98" t="s">
        <v>160</v>
      </c>
      <c r="D14" s="99" t="s">
        <v>304</v>
      </c>
      <c r="E14" s="100" t="n">
        <v>98</v>
      </c>
      <c r="F14" s="101" t="n">
        <v>81</v>
      </c>
      <c r="G14" s="102" t="n">
        <f aca="false">E14-F14</f>
        <v>17</v>
      </c>
      <c r="H14" s="0"/>
      <c r="I14" s="97" t="n">
        <v>15</v>
      </c>
      <c r="J14" s="99" t="s">
        <v>311</v>
      </c>
      <c r="K14" s="98" t="s">
        <v>163</v>
      </c>
      <c r="L14" s="99" t="n">
        <v>96</v>
      </c>
      <c r="M14" s="103" t="n">
        <v>90</v>
      </c>
      <c r="N14" s="104" t="n">
        <f aca="false">M14-L14</f>
        <v>-6</v>
      </c>
    </row>
    <row r="15" customFormat="false" ht="15" hidden="false" customHeight="false" outlineLevel="0" collapsed="false">
      <c r="A15" s="0"/>
      <c r="B15" s="97" t="n">
        <v>14</v>
      </c>
      <c r="C15" s="98" t="s">
        <v>160</v>
      </c>
      <c r="D15" s="99" t="s">
        <v>317</v>
      </c>
      <c r="E15" s="100" t="n">
        <v>87</v>
      </c>
      <c r="F15" s="101" t="n">
        <v>69</v>
      </c>
      <c r="G15" s="102" t="n">
        <f aca="false">E15-F15</f>
        <v>18</v>
      </c>
      <c r="H15" s="0"/>
      <c r="I15" s="97" t="n">
        <v>17</v>
      </c>
      <c r="J15" s="99" t="s">
        <v>312</v>
      </c>
      <c r="K15" s="98" t="s">
        <v>163</v>
      </c>
      <c r="L15" s="99" t="n">
        <v>110</v>
      </c>
      <c r="M15" s="103" t="n">
        <v>82</v>
      </c>
      <c r="N15" s="104" t="n">
        <f aca="false">M15-L15</f>
        <v>-28</v>
      </c>
    </row>
    <row r="16" customFormat="false" ht="15" hidden="false" customHeight="false" outlineLevel="0" collapsed="false">
      <c r="A16" s="0"/>
      <c r="B16" s="97" t="n">
        <v>16</v>
      </c>
      <c r="C16" s="98" t="s">
        <v>160</v>
      </c>
      <c r="D16" s="99" t="s">
        <v>313</v>
      </c>
      <c r="E16" s="100" t="n">
        <v>83</v>
      </c>
      <c r="F16" s="101" t="n">
        <v>67</v>
      </c>
      <c r="G16" s="102" t="n">
        <f aca="false">E16-F16</f>
        <v>16</v>
      </c>
      <c r="H16" s="0"/>
      <c r="I16" s="97" t="n">
        <v>19</v>
      </c>
      <c r="J16" s="99" t="s">
        <v>250</v>
      </c>
      <c r="K16" s="98" t="s">
        <v>163</v>
      </c>
      <c r="L16" s="99" t="n">
        <v>70</v>
      </c>
      <c r="M16" s="103" t="n">
        <v>58</v>
      </c>
      <c r="N16" s="104" t="n">
        <f aca="false">M16-L16</f>
        <v>-12</v>
      </c>
    </row>
    <row r="17" customFormat="false" ht="15" hidden="false" customHeight="false" outlineLevel="0" collapsed="false">
      <c r="A17" s="0"/>
      <c r="B17" s="97" t="n">
        <v>18</v>
      </c>
      <c r="C17" s="98" t="s">
        <v>160</v>
      </c>
      <c r="D17" s="99" t="s">
        <v>314</v>
      </c>
      <c r="E17" s="100" t="n">
        <v>94</v>
      </c>
      <c r="F17" s="101" t="n">
        <v>80</v>
      </c>
      <c r="G17" s="102" t="n">
        <f aca="false">E17-F17</f>
        <v>14</v>
      </c>
      <c r="H17" s="0"/>
      <c r="I17" s="97" t="n">
        <v>21</v>
      </c>
      <c r="J17" s="99" t="s">
        <v>318</v>
      </c>
      <c r="K17" s="98" t="s">
        <v>163</v>
      </c>
      <c r="L17" s="99" t="n">
        <v>93</v>
      </c>
      <c r="M17" s="103" t="n">
        <v>124</v>
      </c>
      <c r="N17" s="104" t="n">
        <f aca="false">M17-L17</f>
        <v>31</v>
      </c>
    </row>
    <row r="18" customFormat="false" ht="15" hidden="false" customHeight="false" outlineLevel="0" collapsed="false">
      <c r="A18" s="0"/>
      <c r="B18" s="97" t="n">
        <v>20</v>
      </c>
      <c r="C18" s="98" t="s">
        <v>160</v>
      </c>
      <c r="D18" s="99" t="s">
        <v>204</v>
      </c>
      <c r="E18" s="100" t="n">
        <v>72</v>
      </c>
      <c r="F18" s="101" t="n">
        <v>78</v>
      </c>
      <c r="G18" s="102" t="n">
        <f aca="false">E18-F18</f>
        <v>-6</v>
      </c>
      <c r="H18" s="0"/>
      <c r="I18" s="97" t="n">
        <v>23</v>
      </c>
      <c r="J18" s="99" t="s">
        <v>319</v>
      </c>
      <c r="K18" s="98" t="s">
        <v>163</v>
      </c>
      <c r="L18" s="99" t="n">
        <v>75</v>
      </c>
      <c r="M18" s="103" t="n">
        <v>76</v>
      </c>
      <c r="N18" s="104" t="n">
        <f aca="false">M18-L18</f>
        <v>1</v>
      </c>
    </row>
    <row r="19" customFormat="false" ht="15" hidden="false" customHeight="false" outlineLevel="0" collapsed="false">
      <c r="A19" s="0"/>
      <c r="B19" s="97" t="n">
        <v>22</v>
      </c>
      <c r="C19" s="98" t="s">
        <v>160</v>
      </c>
      <c r="D19" s="99" t="s">
        <v>203</v>
      </c>
      <c r="E19" s="100" t="n">
        <v>63</v>
      </c>
      <c r="F19" s="101" t="n">
        <v>79</v>
      </c>
      <c r="G19" s="102" t="n">
        <f aca="false">E19-F19</f>
        <v>-16</v>
      </c>
      <c r="H19" s="0"/>
      <c r="I19" s="97" t="n">
        <v>24</v>
      </c>
      <c r="J19" s="99" t="s">
        <v>262</v>
      </c>
      <c r="K19" s="98" t="s">
        <v>163</v>
      </c>
      <c r="L19" s="99" t="n">
        <v>90</v>
      </c>
      <c r="M19" s="103" t="n">
        <v>53</v>
      </c>
      <c r="N19" s="104" t="n">
        <f aca="false">M19-L19</f>
        <v>-37</v>
      </c>
    </row>
    <row r="20" customFormat="false" ht="15" hidden="false" customHeight="false" outlineLevel="0" collapsed="false">
      <c r="A20" s="0"/>
      <c r="B20" s="97" t="n">
        <v>25</v>
      </c>
      <c r="C20" s="98" t="s">
        <v>160</v>
      </c>
      <c r="D20" s="99" t="s">
        <v>316</v>
      </c>
      <c r="E20" s="100" t="n">
        <v>80</v>
      </c>
      <c r="F20" s="101" t="n">
        <v>81</v>
      </c>
      <c r="G20" s="102" t="n">
        <f aca="false">E20-F20</f>
        <v>-1</v>
      </c>
      <c r="H20" s="0"/>
      <c r="I20" s="97" t="n">
        <v>26</v>
      </c>
      <c r="J20" s="99" t="s">
        <v>298</v>
      </c>
      <c r="K20" s="98" t="s">
        <v>163</v>
      </c>
      <c r="L20" s="99" t="n">
        <v>106</v>
      </c>
      <c r="M20" s="103" t="n">
        <v>98</v>
      </c>
      <c r="N20" s="104" t="n">
        <f aca="false">M20-L20</f>
        <v>-8</v>
      </c>
    </row>
    <row r="21" customFormat="false" ht="15" hidden="false" customHeight="false" outlineLevel="0" collapsed="false">
      <c r="A21" s="0"/>
      <c r="B21" s="97"/>
      <c r="C21" s="98"/>
      <c r="D21" s="99"/>
      <c r="E21" s="100"/>
      <c r="F21" s="101"/>
      <c r="G21" s="102"/>
      <c r="H21" s="0"/>
      <c r="I21" s="97"/>
      <c r="J21" s="99"/>
      <c r="K21" s="98"/>
      <c r="L21" s="99"/>
      <c r="M21" s="103"/>
      <c r="N21" s="104"/>
    </row>
    <row r="22" customFormat="false" ht="15" hidden="false" customHeight="false" outlineLevel="0" collapsed="false">
      <c r="A22" s="0"/>
      <c r="B22" s="97"/>
      <c r="C22" s="98"/>
      <c r="D22" s="99"/>
      <c r="E22" s="100"/>
      <c r="F22" s="101"/>
      <c r="G22" s="102"/>
      <c r="H22" s="0"/>
      <c r="I22" s="97"/>
      <c r="J22" s="99"/>
      <c r="K22" s="98"/>
      <c r="L22" s="99"/>
      <c r="M22" s="103"/>
      <c r="N22" s="104"/>
    </row>
    <row r="23" customFormat="false" ht="15" hidden="false" customHeight="false" outlineLevel="0" collapsed="false">
      <c r="A23" s="0"/>
      <c r="B23" s="97"/>
      <c r="C23" s="98"/>
      <c r="D23" s="99"/>
      <c r="E23" s="100"/>
      <c r="F23" s="101"/>
      <c r="G23" s="102"/>
      <c r="H23" s="0"/>
      <c r="I23" s="97"/>
      <c r="J23" s="99"/>
      <c r="K23" s="98"/>
      <c r="L23" s="99"/>
      <c r="M23" s="103"/>
      <c r="N23" s="104"/>
    </row>
    <row r="24" customFormat="false" ht="15" hidden="false" customHeight="false" outlineLevel="0" collapsed="false">
      <c r="A24" s="0"/>
      <c r="B24" s="97"/>
      <c r="C24" s="98"/>
      <c r="D24" s="99"/>
      <c r="E24" s="100"/>
      <c r="F24" s="101"/>
      <c r="G24" s="102"/>
      <c r="H24" s="0"/>
      <c r="I24" s="97"/>
      <c r="J24" s="99"/>
      <c r="K24" s="98"/>
      <c r="L24" s="99"/>
      <c r="M24" s="103"/>
      <c r="N24" s="104"/>
    </row>
    <row r="25" customFormat="false" ht="15" hidden="false" customHeight="false" outlineLevel="0" collapsed="false">
      <c r="A25" s="0"/>
      <c r="B25" s="97"/>
      <c r="C25" s="98"/>
      <c r="D25" s="99"/>
      <c r="E25" s="100"/>
      <c r="F25" s="101"/>
      <c r="G25" s="102"/>
      <c r="H25" s="0"/>
      <c r="I25" s="97"/>
      <c r="J25" s="99"/>
      <c r="K25" s="98"/>
      <c r="L25" s="99"/>
      <c r="M25" s="103"/>
      <c r="N25" s="104"/>
    </row>
    <row r="26" customFormat="false" ht="15" hidden="false" customHeight="false" outlineLevel="0" collapsed="false">
      <c r="A26" s="0"/>
      <c r="B26" s="97"/>
      <c r="C26" s="99"/>
      <c r="D26" s="99"/>
      <c r="E26" s="100"/>
      <c r="F26" s="101"/>
      <c r="G26" s="102"/>
      <c r="H26" s="0"/>
      <c r="I26" s="97"/>
      <c r="J26" s="99"/>
      <c r="K26" s="99"/>
      <c r="L26" s="99"/>
      <c r="M26" s="103"/>
      <c r="N26" s="105"/>
    </row>
    <row r="27" customFormat="false" ht="15.75" hidden="false" customHeight="false" outlineLevel="0" collapsed="false">
      <c r="A27" s="0"/>
      <c r="B27" s="106"/>
      <c r="C27" s="107" t="s">
        <v>108</v>
      </c>
      <c r="D27" s="108"/>
      <c r="E27" s="109" t="n">
        <f aca="false">SUM(E8:E25)</f>
        <v>1140</v>
      </c>
      <c r="F27" s="109" t="n">
        <f aca="false">SUM(F8:F25)</f>
        <v>964</v>
      </c>
      <c r="G27" s="110" t="n">
        <f aca="false">SUM(G8:G25)</f>
        <v>176</v>
      </c>
      <c r="H27" s="0"/>
      <c r="I27" s="106"/>
      <c r="J27" s="108"/>
      <c r="K27" s="108"/>
      <c r="L27" s="108" t="n">
        <f aca="false">SUM(L8:L25)</f>
        <v>1145</v>
      </c>
      <c r="M27" s="108" t="n">
        <f aca="false">SUM(M8:M25)</f>
        <v>1033</v>
      </c>
      <c r="N27" s="111" t="n">
        <f aca="false">SUM(N8:N25)</f>
        <v>-112</v>
      </c>
    </row>
    <row r="28" customFormat="false" ht="7.5" hidden="false" customHeight="true" outlineLevel="0" collapsed="false">
      <c r="A28" s="0"/>
      <c r="B28" s="0"/>
      <c r="C28" s="0"/>
      <c r="D28" s="0"/>
      <c r="E28" s="0"/>
      <c r="F28" s="0"/>
      <c r="G28" s="0"/>
      <c r="H28" s="0"/>
      <c r="I28" s="0"/>
      <c r="J28" s="0"/>
      <c r="K28" s="0"/>
      <c r="L28" s="0"/>
      <c r="M28" s="0"/>
    </row>
    <row r="29" customFormat="false" ht="15.75" hidden="false" customHeight="false" outlineLevel="0" collapsed="false">
      <c r="A29" s="0"/>
      <c r="B29" s="0"/>
      <c r="C29" s="0"/>
      <c r="D29" s="0"/>
      <c r="E29" s="112" t="s">
        <v>180</v>
      </c>
      <c r="F29" s="113" t="s">
        <v>181</v>
      </c>
      <c r="G29" s="0"/>
      <c r="H29" s="0"/>
      <c r="I29" s="0"/>
      <c r="J29" s="114"/>
      <c r="K29" s="115"/>
      <c r="L29" s="93" t="s">
        <v>7</v>
      </c>
      <c r="M29" s="95" t="s">
        <v>8</v>
      </c>
    </row>
    <row r="30" customFormat="false" ht="15" hidden="false" customHeight="false" outlineLevel="0" collapsed="false">
      <c r="A30" s="0"/>
      <c r="B30" s="0"/>
      <c r="C30" s="0"/>
      <c r="D30" s="116" t="s">
        <v>182</v>
      </c>
      <c r="E30" s="117" t="n">
        <f aca="false">E27</f>
        <v>1140</v>
      </c>
      <c r="F30" s="118" t="n">
        <f aca="false">E30/$M$5</f>
        <v>87.6923076923077</v>
      </c>
      <c r="G30" s="0"/>
      <c r="H30" s="0"/>
      <c r="I30" s="0"/>
      <c r="J30" s="119" t="s">
        <v>183</v>
      </c>
      <c r="K30" s="99"/>
      <c r="L30" s="120" t="n">
        <v>10</v>
      </c>
      <c r="M30" s="121" t="n">
        <v>3</v>
      </c>
    </row>
    <row r="31" customFormat="false" ht="15" hidden="false" customHeight="false" outlineLevel="0" collapsed="false">
      <c r="A31" s="0"/>
      <c r="B31" s="0"/>
      <c r="C31" s="0"/>
      <c r="D31" s="157" t="s">
        <v>184</v>
      </c>
      <c r="E31" s="101" t="n">
        <f aca="false">F27</f>
        <v>964</v>
      </c>
      <c r="F31" s="102" t="n">
        <f aca="false">E31/$M$5</f>
        <v>74.1538461538462</v>
      </c>
      <c r="G31" s="0"/>
      <c r="H31" s="0"/>
      <c r="I31" s="0"/>
      <c r="J31" s="119" t="s">
        <v>185</v>
      </c>
      <c r="K31" s="99"/>
      <c r="L31" s="120" t="n">
        <v>3</v>
      </c>
      <c r="M31" s="121" t="n">
        <v>10</v>
      </c>
    </row>
    <row r="32" customFormat="false" ht="15.75" hidden="false" customHeight="false" outlineLevel="0" collapsed="false">
      <c r="A32" s="89"/>
      <c r="B32" s="89"/>
      <c r="C32" s="89"/>
      <c r="D32" s="157" t="s">
        <v>186</v>
      </c>
      <c r="E32" s="101" t="n">
        <f aca="false">M27</f>
        <v>1033</v>
      </c>
      <c r="F32" s="102" t="n">
        <f aca="false">E32/$M$5</f>
        <v>79.4615384615385</v>
      </c>
      <c r="G32" s="89"/>
      <c r="H32" s="89"/>
      <c r="I32" s="89"/>
      <c r="J32" s="125" t="s">
        <v>187</v>
      </c>
      <c r="K32" s="108"/>
      <c r="L32" s="126" t="n">
        <f aca="false">L30+L31</f>
        <v>13</v>
      </c>
      <c r="M32" s="127" t="n">
        <f aca="false">M30+M31</f>
        <v>13</v>
      </c>
    </row>
    <row r="33" customFormat="false" ht="15" hidden="false" customHeight="false" outlineLevel="0" collapsed="false">
      <c r="A33" s="89"/>
      <c r="B33" s="128"/>
      <c r="C33" s="89"/>
      <c r="D33" s="157" t="s">
        <v>188</v>
      </c>
      <c r="E33" s="101" t="n">
        <f aca="false">L27</f>
        <v>1145</v>
      </c>
      <c r="F33" s="102" t="n">
        <f aca="false">E33/$M$5</f>
        <v>88.0769230769231</v>
      </c>
      <c r="G33" s="89"/>
      <c r="H33" s="89"/>
      <c r="I33" s="89"/>
      <c r="J33" s="131"/>
      <c r="K33" s="132"/>
      <c r="L33" s="133" t="s">
        <v>189</v>
      </c>
      <c r="M33" s="134" t="s">
        <v>190</v>
      </c>
    </row>
    <row r="34" customFormat="false" ht="15" hidden="false" customHeight="false" outlineLevel="0" collapsed="false">
      <c r="A34" s="89"/>
      <c r="B34" s="128"/>
      <c r="C34" s="89"/>
      <c r="D34" s="157" t="s">
        <v>191</v>
      </c>
      <c r="E34" s="101" t="n">
        <f aca="false">E30+E32</f>
        <v>2173</v>
      </c>
      <c r="F34" s="102" t="n">
        <f aca="false">E34/$L$5</f>
        <v>83.5769230769231</v>
      </c>
      <c r="G34" s="89"/>
      <c r="H34" s="89"/>
      <c r="I34" s="89"/>
      <c r="J34" s="154" t="s">
        <v>192</v>
      </c>
      <c r="K34" s="139"/>
      <c r="L34" s="140" t="n">
        <v>36</v>
      </c>
      <c r="M34" s="141" t="n">
        <v>16</v>
      </c>
    </row>
    <row r="35" customFormat="false" ht="15.75" hidden="false" customHeight="false" outlineLevel="0" collapsed="false">
      <c r="A35" s="89"/>
      <c r="B35" s="128"/>
      <c r="C35" s="89"/>
      <c r="D35" s="129" t="s">
        <v>193</v>
      </c>
      <c r="E35" s="130" t="n">
        <f aca="false">E31+E33</f>
        <v>2109</v>
      </c>
      <c r="F35" s="110" t="n">
        <f aca="false">E35/$L$5</f>
        <v>81.1153846153846</v>
      </c>
      <c r="G35" s="89"/>
      <c r="H35" s="89"/>
      <c r="I35" s="89"/>
      <c r="J35" s="155" t="s">
        <v>194</v>
      </c>
      <c r="K35" s="108"/>
      <c r="L35" s="143" t="n">
        <v>31</v>
      </c>
      <c r="M35" s="144" t="n">
        <v>37</v>
      </c>
    </row>
    <row r="36" customFormat="false" ht="15.75" hidden="false" customHeight="false" outlineLevel="0" collapsed="false">
      <c r="A36" s="89"/>
      <c r="B36" s="128"/>
      <c r="C36" s="89"/>
      <c r="D36" s="145"/>
      <c r="E36" s="146"/>
      <c r="F36" s="146"/>
      <c r="G36" s="89"/>
      <c r="H36" s="89"/>
      <c r="I36" s="89"/>
      <c r="J36" s="0"/>
      <c r="K36" s="0"/>
    </row>
    <row r="37" customFormat="false" ht="15.75" hidden="false" customHeight="false" outlineLevel="0" collapsed="false">
      <c r="C37" s="86" t="s">
        <v>195</v>
      </c>
      <c r="D37" s="147" t="s">
        <v>196</v>
      </c>
      <c r="E37" s="147"/>
      <c r="F37" s="147"/>
      <c r="G37" s="147"/>
      <c r="H37" s="147"/>
      <c r="I37" s="147"/>
      <c r="J37" s="147"/>
      <c r="K37" s="147"/>
    </row>
    <row r="38" customFormat="false" ht="15.75" hidden="false" customHeight="true" outlineLevel="0" collapsed="false">
      <c r="C38" s="148" t="s">
        <v>197</v>
      </c>
      <c r="D38" s="149" t="s">
        <v>320</v>
      </c>
      <c r="E38" s="149"/>
      <c r="F38" s="149"/>
      <c r="G38" s="149"/>
      <c r="H38" s="149"/>
      <c r="I38" s="149"/>
      <c r="J38" s="149"/>
      <c r="K38" s="149"/>
    </row>
    <row r="39" customFormat="false" ht="15.75" hidden="false" customHeight="false" outlineLevel="0" collapsed="false">
      <c r="C39" s="148"/>
      <c r="D39" s="149"/>
      <c r="E39" s="149"/>
      <c r="F39" s="149"/>
      <c r="G39" s="149"/>
      <c r="H39" s="149"/>
      <c r="I39" s="149"/>
      <c r="J39" s="149"/>
      <c r="K39" s="149"/>
    </row>
    <row r="40" customFormat="false" ht="15.75" hidden="false" customHeight="false" outlineLevel="0" collapsed="false">
      <c r="C40" s="148"/>
      <c r="D40" s="149"/>
      <c r="E40" s="149"/>
      <c r="F40" s="149"/>
      <c r="G40" s="149"/>
      <c r="H40" s="149"/>
      <c r="I40" s="149"/>
      <c r="J40" s="149"/>
      <c r="K40" s="149"/>
    </row>
  </sheetData>
  <mergeCells count="6">
    <mergeCell ref="B1:N2"/>
    <mergeCell ref="C7:D7"/>
    <mergeCell ref="J7:K7"/>
    <mergeCell ref="D37:K37"/>
    <mergeCell ref="C38:C40"/>
    <mergeCell ref="D38:K40"/>
  </mergeCells>
  <printOptions headings="false" gridLines="false" gridLinesSet="true" horizontalCentered="false" verticalCentered="false"/>
  <pageMargins left="0.315277777777778" right="0.315277777777778" top="0.157638888888889" bottom="0.157638888888889" header="0.511805555555555" footer="0.511805555555555"/>
  <pageSetup paperSize="77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40"/>
  <sheetViews>
    <sheetView windowProtection="false" showFormulas="false" showGridLines="true" showRowColHeaders="true" showZeros="true" rightToLeft="false" tabSelected="false" showOutlineSymbols="true" defaultGridColor="true" view="normal" topLeftCell="A3" colorId="64" zoomScale="100" zoomScaleNormal="100" zoomScalePageLayoutView="100" workbookViewId="0">
      <selection pane="topLeft" activeCell="L4" activeCellId="0" sqref="L4"/>
    </sheetView>
  </sheetViews>
  <sheetFormatPr defaultRowHeight="15"/>
  <cols>
    <col collapsed="false" hidden="false" max="1" min="1" style="82" width="1.70918367346939"/>
    <col collapsed="false" hidden="false" max="2" min="2" style="82" width="4.42857142857143"/>
    <col collapsed="false" hidden="false" max="3" min="3" style="82" width="15"/>
    <col collapsed="false" hidden="false" max="4" min="4" style="82" width="33.2908163265306"/>
    <col collapsed="false" hidden="false" max="5" min="5" style="82" width="4.70918367346939"/>
    <col collapsed="false" hidden="false" max="6" min="6" style="82" width="5.13775510204082"/>
    <col collapsed="false" hidden="false" max="7" min="7" style="82" width="5.85714285714286"/>
    <col collapsed="false" hidden="false" max="8" min="8" style="82" width="3.41836734693878"/>
    <col collapsed="false" hidden="false" max="9" min="9" style="82" width="4.86224489795918"/>
    <col collapsed="false" hidden="false" max="10" min="10" style="82" width="26"/>
    <col collapsed="false" hidden="false" max="11" min="11" style="82" width="15"/>
    <col collapsed="false" hidden="false" max="12" min="12" style="82" width="5.00510204081633"/>
    <col collapsed="false" hidden="false" max="13" min="13" style="82" width="4.42857142857143"/>
    <col collapsed="false" hidden="false" max="14" min="14" style="82" width="5.28061224489796"/>
    <col collapsed="false" hidden="false" max="1025" min="15" style="82" width="10.8520408163265"/>
  </cols>
  <sheetData>
    <row r="1" customFormat="false" ht="15" hidden="false" customHeight="false" outlineLevel="0" collapsed="false">
      <c r="A1" s="0"/>
      <c r="B1" s="156" t="s">
        <v>321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customFormat="false" ht="15.75" hidden="false" customHeight="false" outlineLevel="0" collapsed="false">
      <c r="A2" s="0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customFormat="false" ht="4.5" hidden="false" customHeight="true" outlineLevel="0" collapsed="false">
      <c r="A3" s="0"/>
      <c r="B3" s="0"/>
      <c r="C3" s="0"/>
      <c r="D3" s="0"/>
      <c r="E3" s="0"/>
      <c r="F3" s="0"/>
      <c r="G3" s="0"/>
      <c r="H3" s="0"/>
      <c r="I3" s="0"/>
      <c r="J3" s="0"/>
      <c r="K3" s="0"/>
      <c r="L3" s="0"/>
      <c r="M3" s="0"/>
      <c r="N3" s="0"/>
    </row>
    <row r="4" customFormat="false" ht="15.75" hidden="false" customHeight="false" outlineLevel="0" collapsed="false">
      <c r="A4" s="0"/>
      <c r="B4" s="0"/>
      <c r="C4" s="84" t="s">
        <v>150</v>
      </c>
      <c r="D4" s="85" t="s">
        <v>224</v>
      </c>
      <c r="E4" s="0"/>
      <c r="F4" s="0"/>
      <c r="G4" s="0"/>
      <c r="H4" s="0"/>
      <c r="I4" s="0"/>
      <c r="J4" s="0"/>
      <c r="K4" s="86" t="s">
        <v>152</v>
      </c>
      <c r="L4" s="148" t="s">
        <v>322</v>
      </c>
      <c r="M4" s="0"/>
      <c r="N4" s="0"/>
    </row>
    <row r="5" customFormat="false" ht="15.75" hidden="false" customHeight="false" outlineLevel="0" collapsed="false">
      <c r="A5" s="0"/>
      <c r="B5" s="0"/>
      <c r="C5" s="88"/>
      <c r="D5" s="89"/>
      <c r="E5" s="0"/>
      <c r="F5" s="0"/>
      <c r="G5" s="0"/>
      <c r="H5" s="0"/>
      <c r="I5" s="0"/>
      <c r="J5" s="0"/>
      <c r="K5" s="86" t="s">
        <v>154</v>
      </c>
      <c r="L5" s="148" t="n">
        <v>22</v>
      </c>
      <c r="M5" s="90" t="n">
        <v>11</v>
      </c>
      <c r="N5" s="0"/>
    </row>
    <row r="6" customFormat="false" ht="3" hidden="false" customHeight="true" outlineLevel="0" collapsed="false">
      <c r="A6" s="0"/>
      <c r="B6" s="0"/>
      <c r="C6" s="0"/>
      <c r="D6" s="0"/>
      <c r="E6" s="0"/>
      <c r="F6" s="0"/>
      <c r="G6" s="0"/>
      <c r="H6" s="0"/>
      <c r="I6" s="0"/>
      <c r="J6" s="0"/>
      <c r="K6" s="0"/>
      <c r="L6" s="0"/>
      <c r="M6" s="0"/>
      <c r="N6" s="0"/>
    </row>
    <row r="7" customFormat="false" ht="15" hidden="false" customHeight="true" outlineLevel="0" collapsed="false">
      <c r="A7" s="0"/>
      <c r="B7" s="91" t="s">
        <v>155</v>
      </c>
      <c r="C7" s="92" t="s">
        <v>156</v>
      </c>
      <c r="D7" s="92"/>
      <c r="E7" s="93" t="s">
        <v>157</v>
      </c>
      <c r="F7" s="94" t="s">
        <v>158</v>
      </c>
      <c r="G7" s="95" t="s">
        <v>115</v>
      </c>
      <c r="H7" s="96"/>
      <c r="I7" s="91" t="s">
        <v>155</v>
      </c>
      <c r="J7" s="92" t="s">
        <v>159</v>
      </c>
      <c r="K7" s="92"/>
      <c r="L7" s="93" t="s">
        <v>158</v>
      </c>
      <c r="M7" s="94" t="s">
        <v>157</v>
      </c>
      <c r="N7" s="95" t="s">
        <v>115</v>
      </c>
    </row>
    <row r="8" customFormat="false" ht="15" hidden="false" customHeight="false" outlineLevel="0" collapsed="false">
      <c r="A8" s="0"/>
      <c r="B8" s="97" t="n">
        <v>1</v>
      </c>
      <c r="C8" s="98" t="s">
        <v>160</v>
      </c>
      <c r="D8" s="99" t="s">
        <v>323</v>
      </c>
      <c r="E8" s="100" t="n">
        <v>87</v>
      </c>
      <c r="F8" s="101" t="n">
        <v>60</v>
      </c>
      <c r="G8" s="102" t="n">
        <f aca="false">E8-F8</f>
        <v>27</v>
      </c>
      <c r="H8" s="0"/>
      <c r="I8" s="97" t="n">
        <v>2</v>
      </c>
      <c r="J8" s="99" t="s">
        <v>324</v>
      </c>
      <c r="K8" s="98" t="s">
        <v>163</v>
      </c>
      <c r="L8" s="99" t="n">
        <v>80</v>
      </c>
      <c r="M8" s="103" t="n">
        <v>81</v>
      </c>
      <c r="N8" s="104" t="n">
        <f aca="false">M8-L8</f>
        <v>1</v>
      </c>
    </row>
    <row r="9" customFormat="false" ht="15" hidden="false" customHeight="false" outlineLevel="0" collapsed="false">
      <c r="A9" s="0"/>
      <c r="B9" s="97" t="n">
        <v>3</v>
      </c>
      <c r="C9" s="98" t="s">
        <v>160</v>
      </c>
      <c r="D9" s="99" t="s">
        <v>325</v>
      </c>
      <c r="E9" s="100" t="n">
        <v>88</v>
      </c>
      <c r="F9" s="101" t="n">
        <v>95</v>
      </c>
      <c r="G9" s="102" t="n">
        <f aca="false">E9-F9</f>
        <v>-7</v>
      </c>
      <c r="H9" s="0"/>
      <c r="I9" s="97" t="n">
        <v>4</v>
      </c>
      <c r="J9" s="99" t="s">
        <v>326</v>
      </c>
      <c r="K9" s="98" t="s">
        <v>163</v>
      </c>
      <c r="L9" s="99" t="n">
        <v>101</v>
      </c>
      <c r="M9" s="103" t="n">
        <v>62</v>
      </c>
      <c r="N9" s="104" t="n">
        <f aca="false">M9-L9</f>
        <v>-39</v>
      </c>
    </row>
    <row r="10" customFormat="false" ht="15" hidden="false" customHeight="false" outlineLevel="0" collapsed="false">
      <c r="A10" s="0"/>
      <c r="B10" s="97" t="n">
        <v>5</v>
      </c>
      <c r="C10" s="98" t="s">
        <v>160</v>
      </c>
      <c r="D10" s="99" t="s">
        <v>327</v>
      </c>
      <c r="E10" s="100" t="n">
        <v>85</v>
      </c>
      <c r="F10" s="101" t="n">
        <v>76</v>
      </c>
      <c r="G10" s="102" t="n">
        <f aca="false">E10-F10</f>
        <v>9</v>
      </c>
      <c r="H10" s="0"/>
      <c r="I10" s="97" t="n">
        <v>6</v>
      </c>
      <c r="J10" s="99" t="s">
        <v>328</v>
      </c>
      <c r="K10" s="98" t="s">
        <v>163</v>
      </c>
      <c r="L10" s="99" t="n">
        <v>96</v>
      </c>
      <c r="M10" s="103" t="n">
        <v>78</v>
      </c>
      <c r="N10" s="104" t="n">
        <f aca="false">M10-L10</f>
        <v>-18</v>
      </c>
    </row>
    <row r="11" customFormat="false" ht="15" hidden="false" customHeight="false" outlineLevel="0" collapsed="false">
      <c r="A11" s="0"/>
      <c r="B11" s="97" t="n">
        <v>7</v>
      </c>
      <c r="C11" s="98" t="s">
        <v>160</v>
      </c>
      <c r="D11" s="99" t="s">
        <v>329</v>
      </c>
      <c r="E11" s="100" t="n">
        <v>97</v>
      </c>
      <c r="F11" s="101" t="n">
        <v>86</v>
      </c>
      <c r="G11" s="102" t="n">
        <f aca="false">E11-F11</f>
        <v>11</v>
      </c>
      <c r="H11" s="0"/>
      <c r="I11" s="97" t="n">
        <v>8</v>
      </c>
      <c r="J11" s="99" t="s">
        <v>330</v>
      </c>
      <c r="K11" s="98" t="s">
        <v>163</v>
      </c>
      <c r="L11" s="99" t="n">
        <v>104</v>
      </c>
      <c r="M11" s="103" t="n">
        <v>70</v>
      </c>
      <c r="N11" s="104" t="n">
        <f aca="false">M11-L11</f>
        <v>-34</v>
      </c>
    </row>
    <row r="12" customFormat="false" ht="15" hidden="false" customHeight="false" outlineLevel="0" collapsed="false">
      <c r="A12" s="0"/>
      <c r="B12" s="97" t="n">
        <v>9</v>
      </c>
      <c r="C12" s="98" t="s">
        <v>160</v>
      </c>
      <c r="D12" s="99" t="s">
        <v>331</v>
      </c>
      <c r="E12" s="100" t="n">
        <v>73</v>
      </c>
      <c r="F12" s="101" t="n">
        <v>90</v>
      </c>
      <c r="G12" s="102" t="n">
        <f aca="false">E12-F12</f>
        <v>-17</v>
      </c>
      <c r="H12" s="0"/>
      <c r="I12" s="97" t="n">
        <v>10</v>
      </c>
      <c r="J12" s="99" t="s">
        <v>237</v>
      </c>
      <c r="K12" s="98" t="s">
        <v>163</v>
      </c>
      <c r="L12" s="99" t="n">
        <v>110</v>
      </c>
      <c r="M12" s="103" t="n">
        <v>81</v>
      </c>
      <c r="N12" s="104" t="n">
        <f aca="false">M12-L12</f>
        <v>-29</v>
      </c>
    </row>
    <row r="13" customFormat="false" ht="15" hidden="false" customHeight="false" outlineLevel="0" collapsed="false">
      <c r="A13" s="0"/>
      <c r="B13" s="97" t="n">
        <v>11</v>
      </c>
      <c r="C13" s="98" t="s">
        <v>160</v>
      </c>
      <c r="D13" s="99" t="s">
        <v>332</v>
      </c>
      <c r="E13" s="100" t="n">
        <v>66</v>
      </c>
      <c r="F13" s="101" t="n">
        <v>75</v>
      </c>
      <c r="G13" s="102" t="n">
        <f aca="false">E13-F13</f>
        <v>-9</v>
      </c>
      <c r="H13" s="0"/>
      <c r="I13" s="97" t="n">
        <v>12</v>
      </c>
      <c r="J13" s="99" t="s">
        <v>333</v>
      </c>
      <c r="K13" s="98" t="s">
        <v>163</v>
      </c>
      <c r="L13" s="99" t="n">
        <v>83</v>
      </c>
      <c r="M13" s="103" t="n">
        <v>82</v>
      </c>
      <c r="N13" s="104" t="n">
        <f aca="false">M13-L13</f>
        <v>-1</v>
      </c>
    </row>
    <row r="14" customFormat="false" ht="15" hidden="false" customHeight="false" outlineLevel="0" collapsed="false">
      <c r="A14" s="0"/>
      <c r="B14" s="97" t="n">
        <v>13</v>
      </c>
      <c r="C14" s="98" t="s">
        <v>160</v>
      </c>
      <c r="D14" s="99" t="s">
        <v>334</v>
      </c>
      <c r="E14" s="100" t="n">
        <v>83</v>
      </c>
      <c r="F14" s="101" t="n">
        <v>79</v>
      </c>
      <c r="G14" s="102" t="n">
        <f aca="false">E14-F14</f>
        <v>4</v>
      </c>
      <c r="H14" s="0"/>
      <c r="I14" s="97" t="n">
        <v>14</v>
      </c>
      <c r="J14" s="99" t="s">
        <v>335</v>
      </c>
      <c r="K14" s="98" t="s">
        <v>163</v>
      </c>
      <c r="L14" s="99" t="n">
        <v>85</v>
      </c>
      <c r="M14" s="103" t="n">
        <v>42</v>
      </c>
      <c r="N14" s="104" t="n">
        <f aca="false">M14-L14</f>
        <v>-43</v>
      </c>
    </row>
    <row r="15" customFormat="false" ht="15" hidden="false" customHeight="false" outlineLevel="0" collapsed="false">
      <c r="A15" s="0"/>
      <c r="B15" s="97" t="n">
        <v>15</v>
      </c>
      <c r="C15" s="98" t="s">
        <v>160</v>
      </c>
      <c r="D15" s="99" t="s">
        <v>336</v>
      </c>
      <c r="E15" s="100" t="n">
        <v>80</v>
      </c>
      <c r="F15" s="101" t="n">
        <v>93</v>
      </c>
      <c r="G15" s="102" t="n">
        <f aca="false">E15-F15</f>
        <v>-13</v>
      </c>
      <c r="H15" s="0"/>
      <c r="I15" s="97" t="n">
        <v>16</v>
      </c>
      <c r="J15" s="99" t="s">
        <v>327</v>
      </c>
      <c r="K15" s="98" t="s">
        <v>163</v>
      </c>
      <c r="L15" s="99" t="n">
        <v>68</v>
      </c>
      <c r="M15" s="103" t="n">
        <v>67</v>
      </c>
      <c r="N15" s="104" t="n">
        <f aca="false">M15-L15</f>
        <v>-1</v>
      </c>
    </row>
    <row r="16" customFormat="false" ht="15" hidden="false" customHeight="false" outlineLevel="0" collapsed="false">
      <c r="A16" s="0"/>
      <c r="B16" s="97" t="n">
        <v>17</v>
      </c>
      <c r="C16" s="98" t="s">
        <v>160</v>
      </c>
      <c r="D16" s="99" t="s">
        <v>337</v>
      </c>
      <c r="E16" s="100" t="n">
        <v>90</v>
      </c>
      <c r="F16" s="101" t="n">
        <v>81</v>
      </c>
      <c r="G16" s="102" t="n">
        <f aca="false">E16-F16</f>
        <v>9</v>
      </c>
      <c r="H16" s="0"/>
      <c r="I16" s="97" t="n">
        <v>18</v>
      </c>
      <c r="J16" s="99" t="s">
        <v>338</v>
      </c>
      <c r="K16" s="98" t="s">
        <v>163</v>
      </c>
      <c r="L16" s="99" t="n">
        <v>101</v>
      </c>
      <c r="M16" s="103" t="n">
        <v>91</v>
      </c>
      <c r="N16" s="104" t="n">
        <f aca="false">M16-L16</f>
        <v>-10</v>
      </c>
    </row>
    <row r="17" customFormat="false" ht="15" hidden="false" customHeight="false" outlineLevel="0" collapsed="false">
      <c r="A17" s="0"/>
      <c r="B17" s="97" t="n">
        <v>19</v>
      </c>
      <c r="C17" s="98" t="s">
        <v>160</v>
      </c>
      <c r="D17" s="99" t="s">
        <v>339</v>
      </c>
      <c r="E17" s="100" t="n">
        <v>96</v>
      </c>
      <c r="F17" s="101" t="n">
        <v>93</v>
      </c>
      <c r="G17" s="102" t="n">
        <f aca="false">E17-F17</f>
        <v>3</v>
      </c>
      <c r="H17" s="0"/>
      <c r="I17" s="97" t="n">
        <v>20</v>
      </c>
      <c r="J17" s="99" t="s">
        <v>340</v>
      </c>
      <c r="K17" s="98" t="s">
        <v>163</v>
      </c>
      <c r="L17" s="99" t="n">
        <v>98</v>
      </c>
      <c r="M17" s="103" t="n">
        <v>92</v>
      </c>
      <c r="N17" s="104" t="n">
        <f aca="false">M17-L17</f>
        <v>-6</v>
      </c>
    </row>
    <row r="18" customFormat="false" ht="15" hidden="false" customHeight="false" outlineLevel="0" collapsed="false">
      <c r="A18" s="0"/>
      <c r="B18" s="97" t="n">
        <v>21</v>
      </c>
      <c r="C18" s="98" t="s">
        <v>160</v>
      </c>
      <c r="D18" s="99" t="s">
        <v>227</v>
      </c>
      <c r="E18" s="100" t="n">
        <v>98</v>
      </c>
      <c r="F18" s="101" t="n">
        <v>93</v>
      </c>
      <c r="G18" s="102" t="n">
        <f aca="false">E18-F18</f>
        <v>5</v>
      </c>
      <c r="H18" s="0"/>
      <c r="I18" s="97" t="n">
        <v>22</v>
      </c>
      <c r="J18" s="99" t="s">
        <v>332</v>
      </c>
      <c r="K18" s="98" t="s">
        <v>163</v>
      </c>
      <c r="L18" s="99" t="n">
        <v>91</v>
      </c>
      <c r="M18" s="103" t="n">
        <v>82</v>
      </c>
      <c r="N18" s="104" t="n">
        <f aca="false">M18-L18</f>
        <v>-9</v>
      </c>
    </row>
    <row r="19" customFormat="false" ht="15" hidden="false" customHeight="false" outlineLevel="0" collapsed="false">
      <c r="A19" s="0"/>
      <c r="B19" s="97"/>
      <c r="C19" s="98"/>
      <c r="D19" s="99"/>
      <c r="E19" s="100"/>
      <c r="F19" s="101"/>
      <c r="G19" s="102"/>
      <c r="H19" s="0"/>
      <c r="I19" s="97"/>
      <c r="J19" s="99"/>
      <c r="K19" s="98"/>
      <c r="L19" s="99"/>
      <c r="M19" s="103"/>
      <c r="N19" s="104"/>
    </row>
    <row r="20" customFormat="false" ht="15" hidden="false" customHeight="false" outlineLevel="0" collapsed="false">
      <c r="A20" s="0"/>
      <c r="B20" s="97"/>
      <c r="C20" s="98"/>
      <c r="D20" s="99"/>
      <c r="E20" s="100"/>
      <c r="F20" s="101"/>
      <c r="G20" s="102"/>
      <c r="H20" s="0"/>
      <c r="I20" s="97"/>
      <c r="J20" s="99"/>
      <c r="K20" s="98"/>
      <c r="L20" s="99"/>
      <c r="M20" s="103"/>
      <c r="N20" s="104"/>
    </row>
    <row r="21" customFormat="false" ht="15" hidden="false" customHeight="false" outlineLevel="0" collapsed="false">
      <c r="A21" s="0"/>
      <c r="B21" s="97"/>
      <c r="C21" s="98"/>
      <c r="D21" s="99"/>
      <c r="E21" s="100"/>
      <c r="F21" s="101"/>
      <c r="G21" s="102"/>
      <c r="H21" s="0"/>
      <c r="I21" s="97"/>
      <c r="J21" s="99"/>
      <c r="K21" s="98"/>
      <c r="L21" s="99"/>
      <c r="M21" s="103"/>
      <c r="N21" s="104"/>
    </row>
    <row r="22" customFormat="false" ht="15" hidden="false" customHeight="false" outlineLevel="0" collapsed="false">
      <c r="A22" s="0"/>
      <c r="B22" s="97"/>
      <c r="C22" s="98"/>
      <c r="D22" s="99"/>
      <c r="E22" s="100"/>
      <c r="F22" s="101"/>
      <c r="G22" s="102"/>
      <c r="H22" s="0"/>
      <c r="I22" s="97"/>
      <c r="J22" s="99"/>
      <c r="K22" s="98"/>
      <c r="L22" s="99"/>
      <c r="M22" s="103"/>
      <c r="N22" s="104"/>
    </row>
    <row r="23" customFormat="false" ht="15" hidden="false" customHeight="false" outlineLevel="0" collapsed="false">
      <c r="A23" s="0"/>
      <c r="B23" s="97"/>
      <c r="C23" s="98"/>
      <c r="D23" s="99"/>
      <c r="E23" s="100"/>
      <c r="F23" s="101"/>
      <c r="G23" s="102"/>
      <c r="H23" s="0"/>
      <c r="I23" s="97"/>
      <c r="J23" s="99"/>
      <c r="K23" s="98"/>
      <c r="L23" s="99"/>
      <c r="M23" s="103"/>
      <c r="N23" s="104"/>
    </row>
    <row r="24" customFormat="false" ht="15" hidden="false" customHeight="false" outlineLevel="0" collapsed="false">
      <c r="A24" s="0"/>
      <c r="B24" s="97"/>
      <c r="C24" s="98"/>
      <c r="D24" s="99"/>
      <c r="E24" s="100"/>
      <c r="F24" s="101"/>
      <c r="G24" s="102"/>
      <c r="H24" s="0"/>
      <c r="I24" s="97"/>
      <c r="J24" s="99"/>
      <c r="K24" s="98"/>
      <c r="L24" s="99"/>
      <c r="M24" s="103"/>
      <c r="N24" s="104"/>
    </row>
    <row r="25" customFormat="false" ht="15" hidden="false" customHeight="false" outlineLevel="0" collapsed="false">
      <c r="A25" s="0"/>
      <c r="B25" s="97"/>
      <c r="C25" s="98"/>
      <c r="D25" s="99"/>
      <c r="E25" s="100"/>
      <c r="F25" s="101"/>
      <c r="G25" s="102"/>
      <c r="H25" s="0"/>
      <c r="I25" s="97"/>
      <c r="J25" s="99"/>
      <c r="K25" s="98"/>
      <c r="L25" s="99"/>
      <c r="M25" s="103"/>
      <c r="N25" s="104"/>
    </row>
    <row r="26" customFormat="false" ht="15" hidden="false" customHeight="false" outlineLevel="0" collapsed="false">
      <c r="A26" s="0"/>
      <c r="B26" s="97"/>
      <c r="C26" s="99"/>
      <c r="D26" s="99"/>
      <c r="E26" s="100"/>
      <c r="F26" s="101"/>
      <c r="G26" s="102"/>
      <c r="H26" s="0"/>
      <c r="I26" s="97"/>
      <c r="J26" s="99"/>
      <c r="K26" s="99"/>
      <c r="L26" s="99"/>
      <c r="M26" s="103"/>
      <c r="N26" s="105"/>
    </row>
    <row r="27" customFormat="false" ht="15.75" hidden="false" customHeight="false" outlineLevel="0" collapsed="false">
      <c r="A27" s="0"/>
      <c r="B27" s="106"/>
      <c r="C27" s="107" t="s">
        <v>108</v>
      </c>
      <c r="D27" s="108"/>
      <c r="E27" s="109" t="n">
        <f aca="false">SUM(E8:E25)</f>
        <v>943</v>
      </c>
      <c r="F27" s="109" t="n">
        <f aca="false">SUM(F8:F25)</f>
        <v>921</v>
      </c>
      <c r="G27" s="110" t="n">
        <f aca="false">SUM(G8:G25)</f>
        <v>22</v>
      </c>
      <c r="H27" s="0"/>
      <c r="I27" s="106"/>
      <c r="J27" s="108"/>
      <c r="K27" s="108"/>
      <c r="L27" s="108" t="n">
        <f aca="false">SUM(L8:L25)</f>
        <v>1017</v>
      </c>
      <c r="M27" s="108" t="n">
        <f aca="false">SUM(M8:M25)</f>
        <v>828</v>
      </c>
      <c r="N27" s="111" t="n">
        <f aca="false">SUM(N8:N25)</f>
        <v>-189</v>
      </c>
    </row>
    <row r="28" customFormat="false" ht="7.5" hidden="false" customHeight="true" outlineLevel="0" collapsed="false">
      <c r="A28" s="0"/>
      <c r="B28" s="0"/>
      <c r="C28" s="0"/>
      <c r="D28" s="0"/>
      <c r="E28" s="0"/>
      <c r="F28" s="0"/>
      <c r="G28" s="0"/>
      <c r="H28" s="0"/>
      <c r="I28" s="0"/>
      <c r="J28" s="0"/>
      <c r="K28" s="0"/>
      <c r="L28" s="0"/>
      <c r="M28" s="0"/>
    </row>
    <row r="29" customFormat="false" ht="15.75" hidden="false" customHeight="false" outlineLevel="0" collapsed="false">
      <c r="A29" s="0"/>
      <c r="B29" s="0"/>
      <c r="C29" s="0"/>
      <c r="D29" s="0"/>
      <c r="E29" s="112" t="s">
        <v>180</v>
      </c>
      <c r="F29" s="113" t="s">
        <v>181</v>
      </c>
      <c r="G29" s="0"/>
      <c r="H29" s="0"/>
      <c r="I29" s="0"/>
      <c r="J29" s="114"/>
      <c r="K29" s="115"/>
      <c r="L29" s="93" t="s">
        <v>7</v>
      </c>
      <c r="M29" s="95" t="s">
        <v>8</v>
      </c>
    </row>
    <row r="30" customFormat="false" ht="15" hidden="false" customHeight="false" outlineLevel="0" collapsed="false">
      <c r="A30" s="0"/>
      <c r="B30" s="0"/>
      <c r="C30" s="0"/>
      <c r="D30" s="116" t="s">
        <v>182</v>
      </c>
      <c r="E30" s="117" t="n">
        <f aca="false">E27</f>
        <v>943</v>
      </c>
      <c r="F30" s="118" t="n">
        <f aca="false">E30/$M$5</f>
        <v>85.7272727272727</v>
      </c>
      <c r="G30" s="0"/>
      <c r="H30" s="0"/>
      <c r="I30" s="0"/>
      <c r="J30" s="119" t="s">
        <v>183</v>
      </c>
      <c r="K30" s="99"/>
      <c r="L30" s="120" t="n">
        <v>7</v>
      </c>
      <c r="M30" s="121" t="n">
        <v>4</v>
      </c>
    </row>
    <row r="31" customFormat="false" ht="15" hidden="false" customHeight="false" outlineLevel="0" collapsed="false">
      <c r="A31" s="0"/>
      <c r="B31" s="0"/>
      <c r="C31" s="0"/>
      <c r="D31" s="157" t="s">
        <v>184</v>
      </c>
      <c r="E31" s="101" t="n">
        <f aca="false">F27</f>
        <v>921</v>
      </c>
      <c r="F31" s="102" t="n">
        <f aca="false">E31/$M$5</f>
        <v>83.7272727272727</v>
      </c>
      <c r="G31" s="0"/>
      <c r="H31" s="0"/>
      <c r="I31" s="0"/>
      <c r="J31" s="119" t="s">
        <v>185</v>
      </c>
      <c r="K31" s="99"/>
      <c r="L31" s="120" t="n">
        <v>1</v>
      </c>
      <c r="M31" s="121" t="n">
        <v>10</v>
      </c>
    </row>
    <row r="32" customFormat="false" ht="15.75" hidden="false" customHeight="false" outlineLevel="0" collapsed="false">
      <c r="A32" s="89"/>
      <c r="B32" s="89"/>
      <c r="C32" s="89"/>
      <c r="D32" s="157" t="s">
        <v>186</v>
      </c>
      <c r="E32" s="101" t="n">
        <f aca="false">M27</f>
        <v>828</v>
      </c>
      <c r="F32" s="102" t="n">
        <f aca="false">E32/$M$5</f>
        <v>75.2727272727273</v>
      </c>
      <c r="G32" s="89"/>
      <c r="H32" s="89"/>
      <c r="I32" s="89"/>
      <c r="J32" s="125" t="s">
        <v>187</v>
      </c>
      <c r="K32" s="108"/>
      <c r="L32" s="126" t="n">
        <f aca="false">L30+L31</f>
        <v>8</v>
      </c>
      <c r="M32" s="127" t="n">
        <f aca="false">M30+M31</f>
        <v>14</v>
      </c>
    </row>
    <row r="33" customFormat="false" ht="15" hidden="false" customHeight="false" outlineLevel="0" collapsed="false">
      <c r="A33" s="89"/>
      <c r="B33" s="128"/>
      <c r="C33" s="89"/>
      <c r="D33" s="157" t="s">
        <v>188</v>
      </c>
      <c r="E33" s="101" t="n">
        <f aca="false">L27</f>
        <v>1017</v>
      </c>
      <c r="F33" s="102" t="n">
        <f aca="false">E33/$M$5</f>
        <v>92.4545454545455</v>
      </c>
      <c r="G33" s="89"/>
      <c r="H33" s="89"/>
      <c r="I33" s="89"/>
      <c r="J33" s="131"/>
      <c r="K33" s="132"/>
      <c r="L33" s="133" t="s">
        <v>189</v>
      </c>
      <c r="M33" s="134" t="s">
        <v>190</v>
      </c>
    </row>
    <row r="34" customFormat="false" ht="15" hidden="false" customHeight="false" outlineLevel="0" collapsed="false">
      <c r="A34" s="89"/>
      <c r="B34" s="128"/>
      <c r="C34" s="89"/>
      <c r="D34" s="157" t="s">
        <v>191</v>
      </c>
      <c r="E34" s="101" t="n">
        <f aca="false">E30+E32</f>
        <v>1771</v>
      </c>
      <c r="F34" s="102" t="n">
        <f aca="false">E34/$L$5</f>
        <v>80.5</v>
      </c>
      <c r="G34" s="89"/>
      <c r="H34" s="89"/>
      <c r="I34" s="89"/>
      <c r="J34" s="154" t="s">
        <v>192</v>
      </c>
      <c r="K34" s="139"/>
      <c r="L34" s="140" t="n">
        <v>27</v>
      </c>
      <c r="M34" s="141" t="n">
        <v>17</v>
      </c>
    </row>
    <row r="35" customFormat="false" ht="15.75" hidden="false" customHeight="false" outlineLevel="0" collapsed="false">
      <c r="A35" s="89"/>
      <c r="B35" s="128"/>
      <c r="C35" s="89"/>
      <c r="D35" s="129" t="s">
        <v>193</v>
      </c>
      <c r="E35" s="130" t="n">
        <f aca="false">E31+E33</f>
        <v>1938</v>
      </c>
      <c r="F35" s="110" t="n">
        <f aca="false">E35/$L$5</f>
        <v>88.0909090909091</v>
      </c>
      <c r="G35" s="89"/>
      <c r="H35" s="89"/>
      <c r="I35" s="89"/>
      <c r="J35" s="155" t="s">
        <v>194</v>
      </c>
      <c r="K35" s="108"/>
      <c r="L35" s="143" t="n">
        <v>1</v>
      </c>
      <c r="M35" s="144" t="n">
        <v>43</v>
      </c>
    </row>
    <row r="36" customFormat="false" ht="15.75" hidden="false" customHeight="false" outlineLevel="0" collapsed="false">
      <c r="A36" s="89"/>
      <c r="B36" s="128"/>
      <c r="C36" s="89"/>
      <c r="D36" s="145"/>
      <c r="E36" s="146"/>
      <c r="F36" s="146"/>
      <c r="G36" s="89"/>
      <c r="H36" s="89"/>
      <c r="I36" s="89"/>
      <c r="J36" s="0"/>
      <c r="K36" s="0"/>
    </row>
    <row r="37" customFormat="false" ht="15.75" hidden="false" customHeight="false" outlineLevel="0" collapsed="false">
      <c r="C37" s="86" t="s">
        <v>195</v>
      </c>
      <c r="D37" s="147" t="s">
        <v>196</v>
      </c>
      <c r="E37" s="147"/>
      <c r="F37" s="147"/>
      <c r="G37" s="147"/>
      <c r="H37" s="147"/>
      <c r="I37" s="147"/>
      <c r="J37" s="147"/>
      <c r="K37" s="147"/>
    </row>
    <row r="38" customFormat="false" ht="15.75" hidden="false" customHeight="true" outlineLevel="0" collapsed="false">
      <c r="C38" s="148" t="s">
        <v>197</v>
      </c>
      <c r="D38" s="149" t="s">
        <v>341</v>
      </c>
      <c r="E38" s="149"/>
      <c r="F38" s="149"/>
      <c r="G38" s="149"/>
      <c r="H38" s="149"/>
      <c r="I38" s="149"/>
      <c r="J38" s="149"/>
      <c r="K38" s="149"/>
    </row>
    <row r="39" customFormat="false" ht="15.75" hidden="false" customHeight="false" outlineLevel="0" collapsed="false">
      <c r="C39" s="148"/>
      <c r="D39" s="149"/>
      <c r="E39" s="149"/>
      <c r="F39" s="149"/>
      <c r="G39" s="149"/>
      <c r="H39" s="149"/>
      <c r="I39" s="149"/>
      <c r="J39" s="149"/>
      <c r="K39" s="149"/>
    </row>
    <row r="40" customFormat="false" ht="15.75" hidden="false" customHeight="false" outlineLevel="0" collapsed="false">
      <c r="C40" s="148"/>
      <c r="D40" s="149"/>
      <c r="E40" s="149"/>
      <c r="F40" s="149"/>
      <c r="G40" s="149"/>
      <c r="H40" s="149"/>
      <c r="I40" s="149"/>
      <c r="J40" s="149"/>
      <c r="K40" s="149"/>
    </row>
  </sheetData>
  <mergeCells count="6">
    <mergeCell ref="B1:N2"/>
    <mergeCell ref="C7:D7"/>
    <mergeCell ref="J7:K7"/>
    <mergeCell ref="D37:K37"/>
    <mergeCell ref="C38:C40"/>
    <mergeCell ref="D38:K40"/>
  </mergeCells>
  <printOptions headings="false" gridLines="false" gridLinesSet="true" horizontalCentered="false" verticalCentered="false"/>
  <pageMargins left="0.315277777777778" right="0.315277777777778" top="0.157638888888889" bottom="0.157638888888889" header="0.511805555555555" footer="0.511805555555555"/>
  <pageSetup paperSize="77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4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L4" activeCellId="0" sqref="L4"/>
    </sheetView>
  </sheetViews>
  <sheetFormatPr defaultRowHeight="15"/>
  <cols>
    <col collapsed="false" hidden="false" max="1" min="1" style="82" width="1.70918367346939"/>
    <col collapsed="false" hidden="false" max="2" min="2" style="82" width="4.42857142857143"/>
    <col collapsed="false" hidden="false" max="3" min="3" style="82" width="15"/>
    <col collapsed="false" hidden="false" max="4" min="4" style="82" width="33.2908163265306"/>
    <col collapsed="false" hidden="false" max="5" min="5" style="82" width="4.70918367346939"/>
    <col collapsed="false" hidden="false" max="6" min="6" style="82" width="5.13775510204082"/>
    <col collapsed="false" hidden="false" max="7" min="7" style="82" width="5.85714285714286"/>
    <col collapsed="false" hidden="false" max="8" min="8" style="82" width="3.41836734693878"/>
    <col collapsed="false" hidden="false" max="9" min="9" style="82" width="4.86224489795918"/>
    <col collapsed="false" hidden="false" max="10" min="10" style="82" width="26"/>
    <col collapsed="false" hidden="false" max="11" min="11" style="82" width="15"/>
    <col collapsed="false" hidden="false" max="13" min="12" style="82" width="4.42857142857143"/>
    <col collapsed="false" hidden="false" max="14" min="14" style="82" width="5.28061224489796"/>
    <col collapsed="false" hidden="false" max="1025" min="15" style="82" width="10.8520408163265"/>
  </cols>
  <sheetData>
    <row r="1" customFormat="false" ht="15" hidden="false" customHeight="false" outlineLevel="0" collapsed="false">
      <c r="A1" s="0"/>
      <c r="B1" s="156" t="s">
        <v>342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customFormat="false" ht="15.75" hidden="false" customHeight="false" outlineLevel="0" collapsed="false">
      <c r="A2" s="0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customFormat="false" ht="4.5" hidden="false" customHeight="true" outlineLevel="0" collapsed="false">
      <c r="A3" s="0"/>
      <c r="B3" s="0"/>
      <c r="C3" s="0"/>
      <c r="D3" s="0"/>
      <c r="E3" s="0"/>
      <c r="F3" s="0"/>
      <c r="G3" s="0"/>
      <c r="H3" s="0"/>
      <c r="I3" s="0"/>
      <c r="J3" s="0"/>
      <c r="K3" s="0"/>
      <c r="L3" s="0"/>
      <c r="M3" s="0"/>
      <c r="N3" s="0"/>
    </row>
    <row r="4" customFormat="false" ht="15.75" hidden="false" customHeight="false" outlineLevel="0" collapsed="false">
      <c r="A4" s="0"/>
      <c r="B4" s="0"/>
      <c r="C4" s="84" t="s">
        <v>150</v>
      </c>
      <c r="D4" s="85" t="s">
        <v>343</v>
      </c>
      <c r="E4" s="0"/>
      <c r="F4" s="0"/>
      <c r="G4" s="0"/>
      <c r="H4" s="0"/>
      <c r="I4" s="0"/>
      <c r="J4" s="0"/>
      <c r="K4" s="86" t="s">
        <v>152</v>
      </c>
      <c r="L4" s="148" t="n">
        <v>5</v>
      </c>
      <c r="M4" s="0"/>
      <c r="N4" s="0"/>
    </row>
    <row r="5" customFormat="false" ht="15.75" hidden="false" customHeight="false" outlineLevel="0" collapsed="false">
      <c r="A5" s="0"/>
      <c r="B5" s="0"/>
      <c r="C5" s="88"/>
      <c r="D5" s="89"/>
      <c r="E5" s="0"/>
      <c r="F5" s="0"/>
      <c r="G5" s="0"/>
      <c r="H5" s="0"/>
      <c r="I5" s="0"/>
      <c r="J5" s="0"/>
      <c r="K5" s="86" t="s">
        <v>154</v>
      </c>
      <c r="L5" s="148" t="n">
        <v>20</v>
      </c>
      <c r="M5" s="90" t="n">
        <v>10</v>
      </c>
      <c r="N5" s="0"/>
    </row>
    <row r="6" customFormat="false" ht="3" hidden="false" customHeight="true" outlineLevel="0" collapsed="false">
      <c r="A6" s="0"/>
      <c r="B6" s="0"/>
      <c r="C6" s="0"/>
      <c r="D6" s="0"/>
      <c r="E6" s="0"/>
      <c r="F6" s="0"/>
      <c r="G6" s="0"/>
      <c r="H6" s="0"/>
      <c r="I6" s="0"/>
      <c r="J6" s="0"/>
      <c r="K6" s="0"/>
      <c r="L6" s="0"/>
      <c r="M6" s="0"/>
      <c r="N6" s="0"/>
    </row>
    <row r="7" customFormat="false" ht="15" hidden="false" customHeight="true" outlineLevel="0" collapsed="false">
      <c r="A7" s="0"/>
      <c r="B7" s="91" t="s">
        <v>155</v>
      </c>
      <c r="C7" s="92" t="s">
        <v>156</v>
      </c>
      <c r="D7" s="92"/>
      <c r="E7" s="93" t="s">
        <v>157</v>
      </c>
      <c r="F7" s="94" t="s">
        <v>158</v>
      </c>
      <c r="G7" s="95" t="s">
        <v>115</v>
      </c>
      <c r="H7" s="96"/>
      <c r="I7" s="91" t="s">
        <v>155</v>
      </c>
      <c r="J7" s="92" t="s">
        <v>159</v>
      </c>
      <c r="K7" s="92"/>
      <c r="L7" s="93" t="s">
        <v>158</v>
      </c>
      <c r="M7" s="94" t="s">
        <v>157</v>
      </c>
      <c r="N7" s="95" t="s">
        <v>115</v>
      </c>
    </row>
    <row r="8" customFormat="false" ht="15" hidden="false" customHeight="false" outlineLevel="0" collapsed="false">
      <c r="A8" s="0"/>
      <c r="B8" s="97" t="n">
        <v>2</v>
      </c>
      <c r="C8" s="98" t="s">
        <v>160</v>
      </c>
      <c r="D8" s="99" t="s">
        <v>344</v>
      </c>
      <c r="E8" s="100" t="n">
        <v>98</v>
      </c>
      <c r="F8" s="101" t="n">
        <v>84</v>
      </c>
      <c r="G8" s="102" t="n">
        <f aca="false">E8-F8</f>
        <v>14</v>
      </c>
      <c r="H8" s="0"/>
      <c r="I8" s="97" t="n">
        <v>1</v>
      </c>
      <c r="J8" s="99" t="s">
        <v>262</v>
      </c>
      <c r="K8" s="98" t="s">
        <v>163</v>
      </c>
      <c r="L8" s="99" t="n">
        <v>81</v>
      </c>
      <c r="M8" s="103" t="n">
        <v>57</v>
      </c>
      <c r="N8" s="104" t="n">
        <f aca="false">M8-L8</f>
        <v>-24</v>
      </c>
    </row>
    <row r="9" customFormat="false" ht="15" hidden="false" customHeight="false" outlineLevel="0" collapsed="false">
      <c r="A9" s="0"/>
      <c r="B9" s="97" t="n">
        <v>4</v>
      </c>
      <c r="C9" s="98" t="s">
        <v>160</v>
      </c>
      <c r="D9" s="99" t="s">
        <v>318</v>
      </c>
      <c r="E9" s="100" t="n">
        <v>92</v>
      </c>
      <c r="F9" s="101" t="n">
        <v>77</v>
      </c>
      <c r="G9" s="102" t="n">
        <f aca="false">E9-F9</f>
        <v>15</v>
      </c>
      <c r="H9" s="0"/>
      <c r="I9" s="97" t="n">
        <v>3</v>
      </c>
      <c r="J9" s="99" t="s">
        <v>276</v>
      </c>
      <c r="K9" s="98" t="s">
        <v>163</v>
      </c>
      <c r="L9" s="99" t="n">
        <v>92</v>
      </c>
      <c r="M9" s="103" t="n">
        <v>91</v>
      </c>
      <c r="N9" s="104" t="n">
        <f aca="false">M9-L9</f>
        <v>-1</v>
      </c>
    </row>
    <row r="10" customFormat="false" ht="15" hidden="false" customHeight="false" outlineLevel="0" collapsed="false">
      <c r="A10" s="0"/>
      <c r="B10" s="97" t="n">
        <v>6</v>
      </c>
      <c r="C10" s="98" t="s">
        <v>160</v>
      </c>
      <c r="D10" s="99" t="s">
        <v>345</v>
      </c>
      <c r="E10" s="100" t="n">
        <v>117</v>
      </c>
      <c r="F10" s="101" t="n">
        <v>79</v>
      </c>
      <c r="G10" s="102" t="n">
        <f aca="false">E10-F10</f>
        <v>38</v>
      </c>
      <c r="H10" s="0"/>
      <c r="I10" s="97" t="n">
        <v>5</v>
      </c>
      <c r="J10" s="99" t="s">
        <v>204</v>
      </c>
      <c r="K10" s="98" t="s">
        <v>163</v>
      </c>
      <c r="L10" s="99" t="n">
        <v>78</v>
      </c>
      <c r="M10" s="103" t="n">
        <v>73</v>
      </c>
      <c r="N10" s="104" t="n">
        <f aca="false">M10-L10</f>
        <v>-5</v>
      </c>
    </row>
    <row r="11" customFormat="false" ht="15" hidden="false" customHeight="false" outlineLevel="0" collapsed="false">
      <c r="A11" s="0"/>
      <c r="B11" s="97" t="n">
        <v>7</v>
      </c>
      <c r="C11" s="98" t="s">
        <v>160</v>
      </c>
      <c r="D11" s="99" t="s">
        <v>325</v>
      </c>
      <c r="E11" s="100" t="n">
        <v>88</v>
      </c>
      <c r="F11" s="101" t="n">
        <v>86</v>
      </c>
      <c r="G11" s="102" t="n">
        <f aca="false">E11-F11</f>
        <v>2</v>
      </c>
      <c r="H11" s="0"/>
      <c r="I11" s="97" t="n">
        <v>8</v>
      </c>
      <c r="J11" s="99" t="s">
        <v>330</v>
      </c>
      <c r="K11" s="98" t="s">
        <v>163</v>
      </c>
      <c r="L11" s="99" t="n">
        <v>76</v>
      </c>
      <c r="M11" s="103" t="n">
        <v>67</v>
      </c>
      <c r="N11" s="104" t="n">
        <f aca="false">M11-L11</f>
        <v>-9</v>
      </c>
    </row>
    <row r="12" customFormat="false" ht="15" hidden="false" customHeight="false" outlineLevel="0" collapsed="false">
      <c r="A12" s="0"/>
      <c r="B12" s="97" t="n">
        <v>10</v>
      </c>
      <c r="C12" s="98" t="s">
        <v>160</v>
      </c>
      <c r="D12" s="99" t="s">
        <v>332</v>
      </c>
      <c r="E12" s="100" t="n">
        <v>99</v>
      </c>
      <c r="F12" s="101" t="n">
        <v>76</v>
      </c>
      <c r="G12" s="102" t="n">
        <f aca="false">E12-F12</f>
        <v>23</v>
      </c>
      <c r="H12" s="0"/>
      <c r="I12" s="97" t="n">
        <v>9</v>
      </c>
      <c r="J12" s="99" t="s">
        <v>319</v>
      </c>
      <c r="K12" s="98" t="s">
        <v>163</v>
      </c>
      <c r="L12" s="99" t="n">
        <v>83</v>
      </c>
      <c r="M12" s="103" t="n">
        <v>111</v>
      </c>
      <c r="N12" s="104" t="n">
        <f aca="false">M12-L12</f>
        <v>28</v>
      </c>
    </row>
    <row r="13" customFormat="false" ht="15" hidden="false" customHeight="false" outlineLevel="0" collapsed="false">
      <c r="A13" s="0"/>
      <c r="B13" s="97" t="n">
        <v>11</v>
      </c>
      <c r="C13" s="98" t="s">
        <v>160</v>
      </c>
      <c r="D13" s="99" t="s">
        <v>262</v>
      </c>
      <c r="E13" s="100" t="n">
        <v>87</v>
      </c>
      <c r="F13" s="101" t="n">
        <v>64</v>
      </c>
      <c r="G13" s="102" t="n">
        <f aca="false">E13-F13</f>
        <v>23</v>
      </c>
      <c r="H13" s="0"/>
      <c r="I13" s="97" t="n">
        <v>12</v>
      </c>
      <c r="J13" s="99" t="s">
        <v>346</v>
      </c>
      <c r="K13" s="98" t="s">
        <v>163</v>
      </c>
      <c r="L13" s="99" t="n">
        <v>78</v>
      </c>
      <c r="M13" s="103" t="n">
        <v>101</v>
      </c>
      <c r="N13" s="104" t="n">
        <f aca="false">M13-L13</f>
        <v>23</v>
      </c>
    </row>
    <row r="14" customFormat="false" ht="15" hidden="false" customHeight="false" outlineLevel="0" collapsed="false">
      <c r="A14" s="0"/>
      <c r="B14" s="97" t="n">
        <v>13</v>
      </c>
      <c r="C14" s="98" t="s">
        <v>160</v>
      </c>
      <c r="D14" s="99" t="s">
        <v>276</v>
      </c>
      <c r="E14" s="100" t="n">
        <v>116</v>
      </c>
      <c r="F14" s="101" t="n">
        <v>77</v>
      </c>
      <c r="G14" s="102" t="n">
        <f aca="false">E14-F14</f>
        <v>39</v>
      </c>
      <c r="H14" s="0"/>
      <c r="I14" s="97" t="n">
        <v>14</v>
      </c>
      <c r="J14" s="99" t="s">
        <v>318</v>
      </c>
      <c r="K14" s="98" t="s">
        <v>163</v>
      </c>
      <c r="L14" s="99" t="n">
        <v>96</v>
      </c>
      <c r="M14" s="103" t="n">
        <v>106</v>
      </c>
      <c r="N14" s="104" t="n">
        <f aca="false">M14-L14</f>
        <v>10</v>
      </c>
    </row>
    <row r="15" customFormat="false" ht="15" hidden="false" customHeight="false" outlineLevel="0" collapsed="false">
      <c r="A15" s="0"/>
      <c r="B15" s="97" t="n">
        <v>15</v>
      </c>
      <c r="C15" s="98" t="s">
        <v>160</v>
      </c>
      <c r="D15" s="99" t="s">
        <v>204</v>
      </c>
      <c r="E15" s="100" t="n">
        <v>112</v>
      </c>
      <c r="F15" s="101" t="n">
        <v>69</v>
      </c>
      <c r="G15" s="102" t="n">
        <f aca="false">E15-F15</f>
        <v>43</v>
      </c>
      <c r="H15" s="0"/>
      <c r="I15" s="97" t="n">
        <v>16</v>
      </c>
      <c r="J15" s="99" t="s">
        <v>347</v>
      </c>
      <c r="K15" s="98" t="s">
        <v>163</v>
      </c>
      <c r="L15" s="99" t="n">
        <v>89</v>
      </c>
      <c r="M15" s="103" t="n">
        <v>81</v>
      </c>
      <c r="N15" s="104" t="n">
        <f aca="false">M15-L15</f>
        <v>-8</v>
      </c>
    </row>
    <row r="16" customFormat="false" ht="15" hidden="false" customHeight="false" outlineLevel="0" collapsed="false">
      <c r="A16" s="0"/>
      <c r="B16" s="97" t="n">
        <v>18</v>
      </c>
      <c r="C16" s="98" t="s">
        <v>160</v>
      </c>
      <c r="D16" s="99" t="s">
        <v>339</v>
      </c>
      <c r="E16" s="100" t="n">
        <v>72</v>
      </c>
      <c r="F16" s="101" t="n">
        <v>77</v>
      </c>
      <c r="G16" s="102" t="n">
        <f aca="false">E16-F16</f>
        <v>-5</v>
      </c>
      <c r="H16" s="0"/>
      <c r="I16" s="97" t="n">
        <v>17</v>
      </c>
      <c r="J16" s="99" t="s">
        <v>325</v>
      </c>
      <c r="K16" s="98" t="s">
        <v>163</v>
      </c>
      <c r="L16" s="99" t="n">
        <v>73</v>
      </c>
      <c r="M16" s="103" t="n">
        <v>62</v>
      </c>
      <c r="N16" s="104" t="n">
        <f aca="false">M16-L16</f>
        <v>-11</v>
      </c>
    </row>
    <row r="17" customFormat="false" ht="15" hidden="false" customHeight="false" outlineLevel="0" collapsed="false">
      <c r="A17" s="0"/>
      <c r="B17" s="97" t="n">
        <v>19</v>
      </c>
      <c r="C17" s="98" t="s">
        <v>160</v>
      </c>
      <c r="D17" s="99" t="s">
        <v>319</v>
      </c>
      <c r="E17" s="100" t="n">
        <v>115</v>
      </c>
      <c r="F17" s="101" t="n">
        <v>72</v>
      </c>
      <c r="G17" s="102" t="n">
        <f aca="false">E17-F17</f>
        <v>43</v>
      </c>
      <c r="H17" s="0"/>
      <c r="I17" s="97" t="n">
        <v>20</v>
      </c>
      <c r="J17" s="99" t="s">
        <v>332</v>
      </c>
      <c r="K17" s="98" t="s">
        <v>163</v>
      </c>
      <c r="L17" s="99" t="n">
        <v>101</v>
      </c>
      <c r="M17" s="103" t="n">
        <v>83</v>
      </c>
      <c r="N17" s="104" t="n">
        <f aca="false">M17-L17</f>
        <v>-18</v>
      </c>
    </row>
    <row r="18" customFormat="false" ht="15" hidden="false" customHeight="false" outlineLevel="0" collapsed="false">
      <c r="A18" s="0"/>
      <c r="B18" s="97"/>
      <c r="C18" s="98"/>
      <c r="D18" s="99"/>
      <c r="E18" s="100"/>
      <c r="F18" s="101"/>
      <c r="G18" s="102"/>
      <c r="H18" s="0"/>
      <c r="I18" s="97"/>
      <c r="J18" s="99"/>
      <c r="K18" s="98"/>
      <c r="L18" s="99"/>
      <c r="M18" s="103"/>
      <c r="N18" s="104"/>
    </row>
    <row r="19" customFormat="false" ht="15" hidden="false" customHeight="false" outlineLevel="0" collapsed="false">
      <c r="A19" s="0"/>
      <c r="B19" s="97"/>
      <c r="C19" s="98"/>
      <c r="D19" s="99"/>
      <c r="E19" s="100"/>
      <c r="F19" s="101"/>
      <c r="G19" s="102"/>
      <c r="H19" s="0"/>
      <c r="I19" s="97"/>
      <c r="J19" s="99"/>
      <c r="K19" s="98"/>
      <c r="L19" s="99"/>
      <c r="M19" s="103"/>
      <c r="N19" s="104"/>
    </row>
    <row r="20" customFormat="false" ht="15" hidden="false" customHeight="false" outlineLevel="0" collapsed="false">
      <c r="A20" s="0"/>
      <c r="B20" s="97"/>
      <c r="C20" s="98"/>
      <c r="D20" s="99"/>
      <c r="E20" s="100"/>
      <c r="F20" s="101"/>
      <c r="G20" s="102"/>
      <c r="H20" s="0"/>
      <c r="I20" s="97"/>
      <c r="J20" s="99"/>
      <c r="K20" s="98"/>
      <c r="L20" s="99"/>
      <c r="M20" s="103"/>
      <c r="N20" s="104"/>
    </row>
    <row r="21" customFormat="false" ht="15" hidden="false" customHeight="false" outlineLevel="0" collapsed="false">
      <c r="A21" s="0"/>
      <c r="B21" s="97"/>
      <c r="C21" s="98"/>
      <c r="D21" s="99"/>
      <c r="E21" s="100"/>
      <c r="F21" s="101"/>
      <c r="G21" s="102"/>
      <c r="H21" s="0"/>
      <c r="I21" s="97"/>
      <c r="J21" s="99"/>
      <c r="K21" s="98"/>
      <c r="L21" s="99"/>
      <c r="M21" s="103"/>
      <c r="N21" s="104"/>
    </row>
    <row r="22" customFormat="false" ht="15" hidden="false" customHeight="false" outlineLevel="0" collapsed="false">
      <c r="A22" s="0"/>
      <c r="B22" s="97"/>
      <c r="C22" s="98"/>
      <c r="D22" s="99"/>
      <c r="E22" s="100"/>
      <c r="F22" s="101"/>
      <c r="G22" s="102"/>
      <c r="H22" s="0"/>
      <c r="I22" s="97"/>
      <c r="J22" s="99"/>
      <c r="K22" s="98"/>
      <c r="L22" s="99"/>
      <c r="M22" s="103"/>
      <c r="N22" s="104"/>
    </row>
    <row r="23" customFormat="false" ht="15" hidden="false" customHeight="false" outlineLevel="0" collapsed="false">
      <c r="A23" s="0"/>
      <c r="B23" s="97"/>
      <c r="C23" s="98"/>
      <c r="D23" s="99"/>
      <c r="E23" s="100"/>
      <c r="F23" s="101"/>
      <c r="G23" s="102"/>
      <c r="H23" s="0"/>
      <c r="I23" s="97"/>
      <c r="J23" s="99"/>
      <c r="K23" s="98"/>
      <c r="L23" s="99"/>
      <c r="M23" s="103"/>
      <c r="N23" s="104"/>
    </row>
    <row r="24" customFormat="false" ht="15" hidden="false" customHeight="false" outlineLevel="0" collapsed="false">
      <c r="A24" s="0"/>
      <c r="B24" s="97"/>
      <c r="C24" s="98"/>
      <c r="D24" s="99"/>
      <c r="E24" s="100"/>
      <c r="F24" s="101"/>
      <c r="G24" s="102"/>
      <c r="H24" s="0"/>
      <c r="I24" s="97"/>
      <c r="J24" s="99"/>
      <c r="K24" s="98"/>
      <c r="L24" s="99"/>
      <c r="M24" s="103"/>
      <c r="N24" s="104"/>
    </row>
    <row r="25" customFormat="false" ht="15" hidden="false" customHeight="false" outlineLevel="0" collapsed="false">
      <c r="A25" s="0"/>
      <c r="B25" s="97"/>
      <c r="C25" s="98"/>
      <c r="D25" s="99"/>
      <c r="E25" s="100"/>
      <c r="F25" s="101"/>
      <c r="G25" s="102"/>
      <c r="H25" s="0"/>
      <c r="I25" s="97"/>
      <c r="J25" s="99"/>
      <c r="K25" s="98"/>
      <c r="L25" s="99"/>
      <c r="M25" s="103"/>
      <c r="N25" s="104"/>
    </row>
    <row r="26" customFormat="false" ht="15" hidden="false" customHeight="false" outlineLevel="0" collapsed="false">
      <c r="A26" s="0"/>
      <c r="B26" s="97"/>
      <c r="C26" s="99"/>
      <c r="D26" s="99"/>
      <c r="E26" s="100"/>
      <c r="F26" s="101"/>
      <c r="G26" s="102"/>
      <c r="H26" s="0"/>
      <c r="I26" s="97"/>
      <c r="J26" s="99"/>
      <c r="K26" s="99"/>
      <c r="L26" s="99"/>
      <c r="M26" s="103"/>
      <c r="N26" s="105"/>
    </row>
    <row r="27" customFormat="false" ht="15.75" hidden="false" customHeight="false" outlineLevel="0" collapsed="false">
      <c r="A27" s="0"/>
      <c r="B27" s="106"/>
      <c r="C27" s="107" t="s">
        <v>108</v>
      </c>
      <c r="D27" s="108"/>
      <c r="E27" s="109" t="n">
        <f aca="false">SUM(E8:E25)</f>
        <v>996</v>
      </c>
      <c r="F27" s="109" t="n">
        <f aca="false">SUM(F8:F25)</f>
        <v>761</v>
      </c>
      <c r="G27" s="110" t="n">
        <f aca="false">SUM(G8:G25)</f>
        <v>235</v>
      </c>
      <c r="H27" s="0"/>
      <c r="I27" s="106"/>
      <c r="J27" s="108"/>
      <c r="K27" s="108"/>
      <c r="L27" s="108" t="n">
        <f aca="false">SUM(L8:L25)</f>
        <v>847</v>
      </c>
      <c r="M27" s="108" t="n">
        <f aca="false">SUM(M8:M25)</f>
        <v>832</v>
      </c>
      <c r="N27" s="111" t="n">
        <f aca="false">SUM(N8:N25)</f>
        <v>-15</v>
      </c>
    </row>
    <row r="28" customFormat="false" ht="7.5" hidden="false" customHeight="true" outlineLevel="0" collapsed="false">
      <c r="A28" s="0"/>
      <c r="B28" s="0"/>
      <c r="C28" s="0"/>
      <c r="D28" s="0"/>
      <c r="E28" s="0"/>
      <c r="F28" s="0"/>
      <c r="G28" s="0"/>
      <c r="H28" s="0"/>
      <c r="I28" s="0"/>
      <c r="J28" s="0"/>
      <c r="K28" s="0"/>
      <c r="L28" s="0"/>
      <c r="M28" s="0"/>
    </row>
    <row r="29" customFormat="false" ht="15.75" hidden="false" customHeight="false" outlineLevel="0" collapsed="false">
      <c r="A29" s="0"/>
      <c r="B29" s="0"/>
      <c r="C29" s="0"/>
      <c r="D29" s="0"/>
      <c r="E29" s="112" t="s">
        <v>180</v>
      </c>
      <c r="F29" s="113" t="s">
        <v>181</v>
      </c>
      <c r="G29" s="0"/>
      <c r="H29" s="0"/>
      <c r="I29" s="0"/>
      <c r="J29" s="114"/>
      <c r="K29" s="115"/>
      <c r="L29" s="93" t="s">
        <v>7</v>
      </c>
      <c r="M29" s="95" t="s">
        <v>8</v>
      </c>
    </row>
    <row r="30" customFormat="false" ht="15" hidden="false" customHeight="false" outlineLevel="0" collapsed="false">
      <c r="A30" s="0"/>
      <c r="B30" s="0"/>
      <c r="C30" s="0"/>
      <c r="D30" s="116" t="s">
        <v>182</v>
      </c>
      <c r="E30" s="117" t="n">
        <f aca="false">E27</f>
        <v>996</v>
      </c>
      <c r="F30" s="118" t="n">
        <f aca="false">E30/$M$5</f>
        <v>99.6</v>
      </c>
      <c r="G30" s="0"/>
      <c r="H30" s="0"/>
      <c r="I30" s="0"/>
      <c r="J30" s="119" t="s">
        <v>183</v>
      </c>
      <c r="K30" s="99"/>
      <c r="L30" s="120" t="n">
        <v>9</v>
      </c>
      <c r="M30" s="121" t="n">
        <v>1</v>
      </c>
    </row>
    <row r="31" customFormat="false" ht="15" hidden="false" customHeight="false" outlineLevel="0" collapsed="false">
      <c r="A31" s="0"/>
      <c r="B31" s="0"/>
      <c r="C31" s="0"/>
      <c r="D31" s="157" t="s">
        <v>184</v>
      </c>
      <c r="E31" s="101" t="n">
        <f aca="false">F27</f>
        <v>761</v>
      </c>
      <c r="F31" s="102" t="n">
        <f aca="false">E31/$M$5</f>
        <v>76.1</v>
      </c>
      <c r="G31" s="0"/>
      <c r="H31" s="0"/>
      <c r="I31" s="0"/>
      <c r="J31" s="119" t="s">
        <v>185</v>
      </c>
      <c r="K31" s="99"/>
      <c r="L31" s="120" t="n">
        <v>3</v>
      </c>
      <c r="M31" s="121" t="n">
        <v>7</v>
      </c>
    </row>
    <row r="32" customFormat="false" ht="15.75" hidden="false" customHeight="false" outlineLevel="0" collapsed="false">
      <c r="A32" s="89"/>
      <c r="B32" s="89"/>
      <c r="C32" s="89"/>
      <c r="D32" s="157" t="s">
        <v>186</v>
      </c>
      <c r="E32" s="101" t="n">
        <f aca="false">M27</f>
        <v>832</v>
      </c>
      <c r="F32" s="102" t="n">
        <f aca="false">E32/$M$5</f>
        <v>83.2</v>
      </c>
      <c r="G32" s="89"/>
      <c r="H32" s="89"/>
      <c r="I32" s="89"/>
      <c r="J32" s="125" t="s">
        <v>187</v>
      </c>
      <c r="K32" s="108"/>
      <c r="L32" s="126" t="n">
        <f aca="false">L30+L31</f>
        <v>12</v>
      </c>
      <c r="M32" s="127" t="n">
        <f aca="false">M30+M31</f>
        <v>8</v>
      </c>
    </row>
    <row r="33" customFormat="false" ht="15" hidden="false" customHeight="false" outlineLevel="0" collapsed="false">
      <c r="A33" s="89"/>
      <c r="B33" s="128"/>
      <c r="C33" s="89"/>
      <c r="D33" s="157" t="s">
        <v>188</v>
      </c>
      <c r="E33" s="101" t="n">
        <f aca="false">L27</f>
        <v>847</v>
      </c>
      <c r="F33" s="102" t="n">
        <f aca="false">E33/$M$5</f>
        <v>84.7</v>
      </c>
      <c r="G33" s="89"/>
      <c r="H33" s="89"/>
      <c r="I33" s="89"/>
      <c r="J33" s="131"/>
      <c r="K33" s="132"/>
      <c r="L33" s="133" t="s">
        <v>189</v>
      </c>
      <c r="M33" s="134" t="s">
        <v>190</v>
      </c>
    </row>
    <row r="34" customFormat="false" ht="15" hidden="false" customHeight="false" outlineLevel="0" collapsed="false">
      <c r="A34" s="89"/>
      <c r="B34" s="128"/>
      <c r="C34" s="89"/>
      <c r="D34" s="157" t="s">
        <v>191</v>
      </c>
      <c r="E34" s="101" t="n">
        <f aca="false">E30+E32</f>
        <v>1828</v>
      </c>
      <c r="F34" s="102" t="n">
        <f aca="false">E34/$L$5</f>
        <v>91.4</v>
      </c>
      <c r="G34" s="89"/>
      <c r="H34" s="89"/>
      <c r="I34" s="89"/>
      <c r="J34" s="154" t="s">
        <v>192</v>
      </c>
      <c r="K34" s="139"/>
      <c r="L34" s="140" t="n">
        <v>43</v>
      </c>
      <c r="M34" s="141" t="n">
        <v>5</v>
      </c>
    </row>
    <row r="35" customFormat="false" ht="15.75" hidden="false" customHeight="false" outlineLevel="0" collapsed="false">
      <c r="A35" s="89"/>
      <c r="B35" s="128"/>
      <c r="C35" s="89"/>
      <c r="D35" s="129" t="s">
        <v>193</v>
      </c>
      <c r="E35" s="130" t="n">
        <f aca="false">E31+E33</f>
        <v>1608</v>
      </c>
      <c r="F35" s="110" t="n">
        <f aca="false">E35/$L$5</f>
        <v>80.4</v>
      </c>
      <c r="G35" s="89"/>
      <c r="H35" s="89"/>
      <c r="I35" s="89"/>
      <c r="J35" s="155" t="s">
        <v>194</v>
      </c>
      <c r="K35" s="108"/>
      <c r="L35" s="143" t="n">
        <v>28</v>
      </c>
      <c r="M35" s="144" t="n">
        <v>24</v>
      </c>
    </row>
    <row r="36" customFormat="false" ht="15.75" hidden="false" customHeight="false" outlineLevel="0" collapsed="false">
      <c r="A36" s="89"/>
      <c r="B36" s="128"/>
      <c r="C36" s="89"/>
      <c r="D36" s="145"/>
      <c r="E36" s="146"/>
      <c r="F36" s="146"/>
      <c r="G36" s="89"/>
      <c r="H36" s="89"/>
      <c r="I36" s="89"/>
      <c r="J36" s="0"/>
      <c r="K36" s="0"/>
    </row>
    <row r="37" customFormat="false" ht="15.75" hidden="false" customHeight="false" outlineLevel="0" collapsed="false">
      <c r="C37" s="86" t="s">
        <v>195</v>
      </c>
      <c r="D37" s="147" t="s">
        <v>196</v>
      </c>
      <c r="E37" s="147"/>
      <c r="F37" s="147"/>
      <c r="G37" s="147"/>
      <c r="H37" s="147"/>
      <c r="I37" s="147"/>
      <c r="J37" s="147"/>
      <c r="K37" s="147"/>
    </row>
    <row r="38" customFormat="false" ht="15.75" hidden="false" customHeight="true" outlineLevel="0" collapsed="false">
      <c r="C38" s="148" t="s">
        <v>197</v>
      </c>
      <c r="D38" s="149" t="s">
        <v>348</v>
      </c>
      <c r="E38" s="149"/>
      <c r="F38" s="149"/>
      <c r="G38" s="149"/>
      <c r="H38" s="149"/>
      <c r="I38" s="149"/>
      <c r="J38" s="149"/>
      <c r="K38" s="149"/>
    </row>
    <row r="39" customFormat="false" ht="15.75" hidden="false" customHeight="false" outlineLevel="0" collapsed="false">
      <c r="C39" s="148"/>
      <c r="D39" s="149"/>
      <c r="E39" s="149"/>
      <c r="F39" s="149"/>
      <c r="G39" s="149"/>
      <c r="H39" s="149"/>
      <c r="I39" s="149"/>
      <c r="J39" s="149"/>
      <c r="K39" s="149"/>
    </row>
    <row r="40" customFormat="false" ht="15.75" hidden="false" customHeight="false" outlineLevel="0" collapsed="false">
      <c r="C40" s="148"/>
      <c r="D40" s="149"/>
      <c r="E40" s="149"/>
      <c r="F40" s="149"/>
      <c r="G40" s="149"/>
      <c r="H40" s="149"/>
      <c r="I40" s="149"/>
      <c r="J40" s="149"/>
      <c r="K40" s="149"/>
    </row>
  </sheetData>
  <mergeCells count="6">
    <mergeCell ref="B1:N2"/>
    <mergeCell ref="C7:D7"/>
    <mergeCell ref="J7:K7"/>
    <mergeCell ref="D37:K37"/>
    <mergeCell ref="C38:C40"/>
    <mergeCell ref="D38:K40"/>
  </mergeCells>
  <printOptions headings="false" gridLines="false" gridLinesSet="true" horizontalCentered="false" verticalCentered="false"/>
  <pageMargins left="0.315277777777778" right="0.315277777777778" top="0.157638888888889" bottom="0.157638888888889" header="0.511805555555555" footer="0.511805555555555"/>
  <pageSetup paperSize="77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4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M26" activeCellId="0" sqref="M26"/>
    </sheetView>
  </sheetViews>
  <sheetFormatPr defaultRowHeight="15"/>
  <cols>
    <col collapsed="false" hidden="false" max="1" min="1" style="158" width="1.70918367346939"/>
    <col collapsed="false" hidden="false" max="2" min="2" style="158" width="4.42857142857143"/>
    <col collapsed="false" hidden="false" max="3" min="3" style="158" width="15"/>
    <col collapsed="false" hidden="false" max="4" min="4" style="158" width="33.2908163265306"/>
    <col collapsed="false" hidden="false" max="5" min="5" style="158" width="4.70918367346939"/>
    <col collapsed="false" hidden="false" max="6" min="6" style="158" width="5.13775510204082"/>
    <col collapsed="false" hidden="false" max="7" min="7" style="158" width="5.85714285714286"/>
    <col collapsed="false" hidden="false" max="8" min="8" style="158" width="3.41836734693878"/>
    <col collapsed="false" hidden="false" max="9" min="9" style="158" width="4.86224489795918"/>
    <col collapsed="false" hidden="false" max="10" min="10" style="158" width="26"/>
    <col collapsed="false" hidden="false" max="11" min="11" style="158" width="15"/>
    <col collapsed="false" hidden="false" max="12" min="12" style="158" width="4.86224489795918"/>
    <col collapsed="false" hidden="false" max="13" min="13" style="158" width="5.00510204081633"/>
    <col collapsed="false" hidden="false" max="14" min="14" style="158" width="5.28061224489796"/>
    <col collapsed="false" hidden="false" max="1025" min="15" style="158" width="10.8520408163265"/>
  </cols>
  <sheetData>
    <row r="1" customFormat="false" ht="15" hidden="false" customHeight="false" outlineLevel="0" collapsed="false">
      <c r="A1" s="0"/>
      <c r="B1" s="83" t="s">
        <v>349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customFormat="false" ht="15.75" hidden="false" customHeight="false" outlineLevel="0" collapsed="false">
      <c r="A2" s="0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customFormat="false" ht="4.5" hidden="false" customHeight="true" outlineLevel="0" collapsed="false">
      <c r="A3" s="0"/>
      <c r="B3" s="0"/>
      <c r="C3" s="0"/>
      <c r="D3" s="0"/>
      <c r="E3" s="0"/>
      <c r="F3" s="0"/>
      <c r="G3" s="0"/>
      <c r="H3" s="0"/>
      <c r="I3" s="0"/>
      <c r="J3" s="0"/>
      <c r="K3" s="0"/>
      <c r="L3" s="0"/>
      <c r="M3" s="0"/>
      <c r="N3" s="0"/>
    </row>
    <row r="4" customFormat="false" ht="15.75" hidden="false" customHeight="false" outlineLevel="0" collapsed="false">
      <c r="A4" s="0"/>
      <c r="B4" s="0"/>
      <c r="C4" s="159" t="s">
        <v>150</v>
      </c>
      <c r="D4" s="160" t="s">
        <v>343</v>
      </c>
      <c r="E4" s="0"/>
      <c r="F4" s="0"/>
      <c r="G4" s="0"/>
      <c r="H4" s="0"/>
      <c r="I4" s="0"/>
      <c r="J4" s="0"/>
      <c r="K4" s="161" t="s">
        <v>152</v>
      </c>
      <c r="L4" s="162" t="s">
        <v>350</v>
      </c>
      <c r="M4" s="0"/>
      <c r="N4" s="0"/>
    </row>
    <row r="5" customFormat="false" ht="15.75" hidden="false" customHeight="false" outlineLevel="0" collapsed="false">
      <c r="A5" s="0"/>
      <c r="B5" s="0"/>
      <c r="C5" s="163"/>
      <c r="D5" s="164"/>
      <c r="E5" s="0"/>
      <c r="F5" s="0"/>
      <c r="G5" s="0"/>
      <c r="H5" s="0"/>
      <c r="I5" s="0"/>
      <c r="J5" s="0"/>
      <c r="K5" s="161" t="s">
        <v>154</v>
      </c>
      <c r="L5" s="162" t="n">
        <v>33</v>
      </c>
      <c r="M5" s="90" t="n">
        <v>13</v>
      </c>
      <c r="N5" s="0"/>
    </row>
    <row r="6" customFormat="false" ht="3" hidden="false" customHeight="true" outlineLevel="0" collapsed="false">
      <c r="A6" s="0"/>
      <c r="B6" s="0"/>
      <c r="C6" s="0"/>
      <c r="D6" s="0"/>
      <c r="E6" s="0"/>
      <c r="F6" s="0"/>
      <c r="G6" s="0"/>
      <c r="H6" s="0"/>
      <c r="I6" s="0"/>
      <c r="J6" s="0"/>
      <c r="K6" s="0"/>
      <c r="L6" s="0"/>
      <c r="M6" s="0"/>
      <c r="N6" s="0"/>
    </row>
    <row r="7" customFormat="false" ht="15" hidden="false" customHeight="true" outlineLevel="0" collapsed="false">
      <c r="A7" s="0"/>
      <c r="B7" s="165" t="s">
        <v>155</v>
      </c>
      <c r="C7" s="166" t="s">
        <v>156</v>
      </c>
      <c r="D7" s="166"/>
      <c r="E7" s="167" t="s">
        <v>157</v>
      </c>
      <c r="F7" s="168" t="s">
        <v>158</v>
      </c>
      <c r="G7" s="169" t="s">
        <v>115</v>
      </c>
      <c r="H7" s="170"/>
      <c r="I7" s="165" t="s">
        <v>155</v>
      </c>
      <c r="J7" s="166" t="s">
        <v>159</v>
      </c>
      <c r="K7" s="166"/>
      <c r="L7" s="167" t="s">
        <v>158</v>
      </c>
      <c r="M7" s="168" t="s">
        <v>157</v>
      </c>
      <c r="N7" s="169" t="s">
        <v>115</v>
      </c>
    </row>
    <row r="8" customFormat="false" ht="15" hidden="false" customHeight="false" outlineLevel="0" collapsed="false">
      <c r="A8" s="0"/>
      <c r="B8" s="171" t="n">
        <v>2</v>
      </c>
      <c r="C8" s="172" t="s">
        <v>160</v>
      </c>
      <c r="D8" s="173" t="s">
        <v>351</v>
      </c>
      <c r="E8" s="174" t="n">
        <v>147</v>
      </c>
      <c r="F8" s="175" t="n">
        <v>75</v>
      </c>
      <c r="G8" s="176" t="n">
        <f aca="false">E8-F8</f>
        <v>72</v>
      </c>
      <c r="H8" s="0"/>
      <c r="I8" s="171" t="n">
        <v>1</v>
      </c>
      <c r="J8" s="173" t="s">
        <v>262</v>
      </c>
      <c r="K8" s="172" t="s">
        <v>163</v>
      </c>
      <c r="L8" s="173" t="n">
        <v>77</v>
      </c>
      <c r="M8" s="177" t="n">
        <v>78</v>
      </c>
      <c r="N8" s="178" t="n">
        <f aca="false">M8-L8</f>
        <v>1</v>
      </c>
    </row>
    <row r="9" customFormat="false" ht="15" hidden="false" customHeight="false" outlineLevel="0" collapsed="false">
      <c r="A9" s="0"/>
      <c r="B9" s="171" t="n">
        <v>4</v>
      </c>
      <c r="C9" s="172" t="s">
        <v>160</v>
      </c>
      <c r="D9" s="173" t="s">
        <v>259</v>
      </c>
      <c r="E9" s="174" t="n">
        <v>130</v>
      </c>
      <c r="F9" s="175" t="n">
        <v>80</v>
      </c>
      <c r="G9" s="176" t="n">
        <f aca="false">E9-F9</f>
        <v>50</v>
      </c>
      <c r="H9" s="0"/>
      <c r="I9" s="171" t="n">
        <v>3</v>
      </c>
      <c r="J9" s="173" t="s">
        <v>352</v>
      </c>
      <c r="K9" s="172" t="s">
        <v>163</v>
      </c>
      <c r="L9" s="173" t="n">
        <v>86</v>
      </c>
      <c r="M9" s="177" t="n">
        <v>93</v>
      </c>
      <c r="N9" s="178" t="n">
        <f aca="false">M9-L9</f>
        <v>7</v>
      </c>
    </row>
    <row r="10" customFormat="false" ht="15" hidden="false" customHeight="false" outlineLevel="0" collapsed="false">
      <c r="A10" s="0"/>
      <c r="B10" s="171" t="n">
        <v>6</v>
      </c>
      <c r="C10" s="172" t="s">
        <v>160</v>
      </c>
      <c r="D10" s="173" t="s">
        <v>345</v>
      </c>
      <c r="E10" s="174" t="n">
        <v>127</v>
      </c>
      <c r="F10" s="175" t="n">
        <v>93</v>
      </c>
      <c r="G10" s="176" t="n">
        <f aca="false">E10-F10</f>
        <v>34</v>
      </c>
      <c r="H10" s="0"/>
      <c r="I10" s="171" t="n">
        <v>5</v>
      </c>
      <c r="J10" s="173" t="s">
        <v>353</v>
      </c>
      <c r="K10" s="172" t="s">
        <v>163</v>
      </c>
      <c r="L10" s="173" t="n">
        <v>106</v>
      </c>
      <c r="M10" s="177" t="n">
        <v>129</v>
      </c>
      <c r="N10" s="178" t="n">
        <f aca="false">M10-L10</f>
        <v>23</v>
      </c>
    </row>
    <row r="11" customFormat="false" ht="15" hidden="false" customHeight="false" outlineLevel="0" collapsed="false">
      <c r="A11" s="0"/>
      <c r="B11" s="171" t="n">
        <v>8</v>
      </c>
      <c r="C11" s="172" t="s">
        <v>160</v>
      </c>
      <c r="D11" s="173" t="s">
        <v>354</v>
      </c>
      <c r="E11" s="174" t="n">
        <v>113</v>
      </c>
      <c r="F11" s="175" t="n">
        <v>86</v>
      </c>
      <c r="G11" s="176" t="n">
        <f aca="false">E11-F11</f>
        <v>27</v>
      </c>
      <c r="H11" s="0"/>
      <c r="I11" s="171" t="n">
        <v>7</v>
      </c>
      <c r="J11" s="173" t="s">
        <v>316</v>
      </c>
      <c r="K11" s="172" t="s">
        <v>163</v>
      </c>
      <c r="L11" s="173" t="n">
        <v>91</v>
      </c>
      <c r="M11" s="177" t="n">
        <v>107</v>
      </c>
      <c r="N11" s="178" t="n">
        <f aca="false">M11-L11</f>
        <v>16</v>
      </c>
    </row>
    <row r="12" customFormat="false" ht="15" hidden="false" customHeight="false" outlineLevel="0" collapsed="false">
      <c r="A12" s="0"/>
      <c r="B12" s="171" t="n">
        <v>10</v>
      </c>
      <c r="C12" s="172" t="s">
        <v>160</v>
      </c>
      <c r="D12" s="173" t="s">
        <v>355</v>
      </c>
      <c r="E12" s="174" t="n">
        <v>114</v>
      </c>
      <c r="F12" s="175" t="n">
        <v>90</v>
      </c>
      <c r="G12" s="176" t="n">
        <f aca="false">E12-F12</f>
        <v>24</v>
      </c>
      <c r="H12" s="0"/>
      <c r="I12" s="171" t="n">
        <v>9</v>
      </c>
      <c r="J12" s="173" t="s">
        <v>356</v>
      </c>
      <c r="K12" s="172" t="s">
        <v>163</v>
      </c>
      <c r="L12" s="173" t="n">
        <v>72</v>
      </c>
      <c r="M12" s="177" t="n">
        <v>129</v>
      </c>
      <c r="N12" s="178" t="n">
        <f aca="false">M12-L12</f>
        <v>57</v>
      </c>
    </row>
    <row r="13" customFormat="false" ht="15" hidden="false" customHeight="false" outlineLevel="0" collapsed="false">
      <c r="A13" s="0"/>
      <c r="B13" s="171" t="n">
        <v>13</v>
      </c>
      <c r="C13" s="172" t="s">
        <v>160</v>
      </c>
      <c r="D13" s="173" t="s">
        <v>357</v>
      </c>
      <c r="E13" s="174" t="n">
        <v>101</v>
      </c>
      <c r="F13" s="175" t="n">
        <v>96</v>
      </c>
      <c r="G13" s="176" t="n">
        <f aca="false">E13-F13</f>
        <v>5</v>
      </c>
      <c r="H13" s="0"/>
      <c r="I13" s="171" t="n">
        <v>11</v>
      </c>
      <c r="J13" s="173" t="s">
        <v>332</v>
      </c>
      <c r="K13" s="172" t="s">
        <v>163</v>
      </c>
      <c r="L13" s="173" t="n">
        <v>92</v>
      </c>
      <c r="M13" s="177" t="n">
        <v>102</v>
      </c>
      <c r="N13" s="178" t="n">
        <f aca="false">M13-L13</f>
        <v>10</v>
      </c>
    </row>
    <row r="14" customFormat="false" ht="15" hidden="false" customHeight="false" outlineLevel="0" collapsed="false">
      <c r="A14" s="0"/>
      <c r="B14" s="171" t="n">
        <v>14</v>
      </c>
      <c r="C14" s="172" t="s">
        <v>160</v>
      </c>
      <c r="D14" s="173" t="s">
        <v>262</v>
      </c>
      <c r="E14" s="174" t="n">
        <v>93</v>
      </c>
      <c r="F14" s="175" t="n">
        <v>91</v>
      </c>
      <c r="G14" s="176" t="n">
        <f aca="false">E14-F14</f>
        <v>2</v>
      </c>
      <c r="H14" s="0"/>
      <c r="I14" s="171" t="n">
        <v>12</v>
      </c>
      <c r="J14" s="173" t="s">
        <v>358</v>
      </c>
      <c r="K14" s="172" t="s">
        <v>163</v>
      </c>
      <c r="L14" s="173" t="n">
        <v>67</v>
      </c>
      <c r="M14" s="177" t="n">
        <v>113</v>
      </c>
      <c r="N14" s="178" t="n">
        <f aca="false">M14-L14</f>
        <v>46</v>
      </c>
    </row>
    <row r="15" customFormat="false" ht="15" hidden="false" customHeight="false" outlineLevel="0" collapsed="false">
      <c r="A15" s="0"/>
      <c r="B15" s="171" t="n">
        <v>16</v>
      </c>
      <c r="C15" s="172" t="s">
        <v>160</v>
      </c>
      <c r="D15" s="173" t="s">
        <v>352</v>
      </c>
      <c r="E15" s="174" t="n">
        <v>118</v>
      </c>
      <c r="F15" s="175" t="n">
        <v>106</v>
      </c>
      <c r="G15" s="176" t="n">
        <f aca="false">E15-F15</f>
        <v>12</v>
      </c>
      <c r="H15" s="0"/>
      <c r="I15" s="171" t="n">
        <v>15</v>
      </c>
      <c r="J15" s="173" t="s">
        <v>359</v>
      </c>
      <c r="K15" s="172" t="s">
        <v>163</v>
      </c>
      <c r="L15" s="173" t="n">
        <v>89</v>
      </c>
      <c r="M15" s="177" t="n">
        <v>111</v>
      </c>
      <c r="N15" s="178" t="n">
        <f aca="false">M15-L15</f>
        <v>22</v>
      </c>
    </row>
    <row r="16" customFormat="false" ht="15" hidden="false" customHeight="false" outlineLevel="0" collapsed="false">
      <c r="A16" s="0"/>
      <c r="B16" s="171" t="n">
        <v>18</v>
      </c>
      <c r="C16" s="172" t="s">
        <v>160</v>
      </c>
      <c r="D16" s="173" t="s">
        <v>353</v>
      </c>
      <c r="E16" s="174" t="n">
        <v>127</v>
      </c>
      <c r="F16" s="175" t="n">
        <v>85</v>
      </c>
      <c r="G16" s="176" t="n">
        <f aca="false">E16-F16</f>
        <v>42</v>
      </c>
      <c r="H16" s="0"/>
      <c r="I16" s="171" t="n">
        <v>17</v>
      </c>
      <c r="J16" s="173" t="s">
        <v>259</v>
      </c>
      <c r="K16" s="172" t="s">
        <v>163</v>
      </c>
      <c r="L16" s="173" t="n">
        <v>65</v>
      </c>
      <c r="M16" s="177" t="n">
        <v>112</v>
      </c>
      <c r="N16" s="178" t="n">
        <f aca="false">M16-L16</f>
        <v>47</v>
      </c>
    </row>
    <row r="17" customFormat="false" ht="15" hidden="false" customHeight="false" outlineLevel="0" collapsed="false">
      <c r="A17" s="0"/>
      <c r="B17" s="171" t="n">
        <v>20</v>
      </c>
      <c r="C17" s="172" t="s">
        <v>160</v>
      </c>
      <c r="D17" s="173" t="s">
        <v>316</v>
      </c>
      <c r="E17" s="174" t="n">
        <v>113</v>
      </c>
      <c r="F17" s="175" t="n">
        <v>81</v>
      </c>
      <c r="G17" s="176" t="n">
        <f aca="false">E17-F17</f>
        <v>32</v>
      </c>
      <c r="H17" s="0"/>
      <c r="I17" s="171" t="n">
        <v>19</v>
      </c>
      <c r="J17" s="173" t="s">
        <v>345</v>
      </c>
      <c r="K17" s="172" t="s">
        <v>163</v>
      </c>
      <c r="L17" s="173" t="n">
        <v>74</v>
      </c>
      <c r="M17" s="177" t="n">
        <v>90</v>
      </c>
      <c r="N17" s="178" t="n">
        <f aca="false">M17-L17</f>
        <v>16</v>
      </c>
    </row>
    <row r="18" customFormat="false" ht="15" hidden="false" customHeight="false" outlineLevel="0" collapsed="false">
      <c r="A18" s="0"/>
      <c r="B18" s="171" t="n">
        <v>22</v>
      </c>
      <c r="C18" s="172" t="s">
        <v>160</v>
      </c>
      <c r="D18" s="173" t="s">
        <v>356</v>
      </c>
      <c r="E18" s="174" t="n">
        <v>101</v>
      </c>
      <c r="F18" s="175" t="n">
        <v>77</v>
      </c>
      <c r="G18" s="176" t="n">
        <f aca="false">E18-F18</f>
        <v>24</v>
      </c>
      <c r="H18" s="0"/>
      <c r="I18" s="171" t="n">
        <v>21</v>
      </c>
      <c r="J18" s="173" t="s">
        <v>360</v>
      </c>
      <c r="K18" s="172" t="s">
        <v>163</v>
      </c>
      <c r="L18" s="173" t="n">
        <v>86</v>
      </c>
      <c r="M18" s="177" t="n">
        <v>91</v>
      </c>
      <c r="N18" s="178" t="n">
        <f aca="false">M18-L18</f>
        <v>5</v>
      </c>
    </row>
    <row r="19" customFormat="false" ht="15" hidden="false" customHeight="false" outlineLevel="0" collapsed="false">
      <c r="A19" s="0"/>
      <c r="B19" s="171" t="n">
        <v>24</v>
      </c>
      <c r="C19" s="172" t="s">
        <v>160</v>
      </c>
      <c r="D19" s="173" t="s">
        <v>332</v>
      </c>
      <c r="E19" s="174" t="n">
        <v>78</v>
      </c>
      <c r="F19" s="175" t="n">
        <v>81</v>
      </c>
      <c r="G19" s="176" t="n">
        <f aca="false">E19-F19</f>
        <v>-3</v>
      </c>
      <c r="H19" s="0"/>
      <c r="I19" s="171" t="n">
        <v>23</v>
      </c>
      <c r="J19" s="173" t="s">
        <v>361</v>
      </c>
      <c r="K19" s="172" t="s">
        <v>163</v>
      </c>
      <c r="L19" s="173" t="n">
        <v>110</v>
      </c>
      <c r="M19" s="177" t="n">
        <v>103</v>
      </c>
      <c r="N19" s="178" t="n">
        <f aca="false">M19-L19</f>
        <v>-7</v>
      </c>
    </row>
    <row r="20" customFormat="false" ht="15" hidden="false" customHeight="false" outlineLevel="0" collapsed="false">
      <c r="A20" s="0"/>
      <c r="B20" s="171" t="n">
        <v>25</v>
      </c>
      <c r="C20" s="172" t="s">
        <v>160</v>
      </c>
      <c r="D20" s="173" t="s">
        <v>358</v>
      </c>
      <c r="E20" s="174" t="n">
        <v>143</v>
      </c>
      <c r="F20" s="175" t="n">
        <v>52</v>
      </c>
      <c r="G20" s="176" t="n">
        <f aca="false">E20-F20</f>
        <v>91</v>
      </c>
      <c r="H20" s="0"/>
      <c r="I20" s="171" t="n">
        <v>26</v>
      </c>
      <c r="J20" s="173" t="s">
        <v>357</v>
      </c>
      <c r="K20" s="172" t="s">
        <v>163</v>
      </c>
      <c r="L20" s="173" t="n">
        <v>121</v>
      </c>
      <c r="M20" s="177" t="n">
        <v>79</v>
      </c>
      <c r="N20" s="178" t="n">
        <f aca="false">M20-L20</f>
        <v>-42</v>
      </c>
    </row>
    <row r="21" customFormat="false" ht="15" hidden="false" customHeight="false" outlineLevel="0" collapsed="false">
      <c r="A21" s="0"/>
      <c r="B21" s="171"/>
      <c r="C21" s="172"/>
      <c r="D21" s="172" t="s">
        <v>362</v>
      </c>
      <c r="E21" s="174"/>
      <c r="F21" s="175"/>
      <c r="G21" s="176"/>
      <c r="H21" s="0"/>
      <c r="I21" s="171"/>
      <c r="J21" s="172" t="s">
        <v>362</v>
      </c>
      <c r="K21" s="172"/>
      <c r="L21" s="173"/>
      <c r="M21" s="177"/>
      <c r="N21" s="178"/>
    </row>
    <row r="22" customFormat="false" ht="15" hidden="false" customHeight="false" outlineLevel="0" collapsed="false">
      <c r="A22" s="0"/>
      <c r="B22" s="171" t="n">
        <v>5</v>
      </c>
      <c r="C22" s="172" t="s">
        <v>160</v>
      </c>
      <c r="D22" s="173" t="s">
        <v>363</v>
      </c>
      <c r="E22" s="174" t="n">
        <v>95</v>
      </c>
      <c r="F22" s="175" t="n">
        <v>80</v>
      </c>
      <c r="G22" s="176" t="n">
        <f aca="false">E22-F22</f>
        <v>15</v>
      </c>
      <c r="H22" s="0"/>
      <c r="I22" s="171" t="n">
        <v>1</v>
      </c>
      <c r="J22" s="173" t="s">
        <v>364</v>
      </c>
      <c r="K22" s="172" t="s">
        <v>163</v>
      </c>
      <c r="L22" s="173" t="n">
        <v>84</v>
      </c>
      <c r="M22" s="177" t="n">
        <v>87</v>
      </c>
      <c r="N22" s="178" t="n">
        <f aca="false">M22-L22</f>
        <v>3</v>
      </c>
    </row>
    <row r="23" customFormat="false" ht="15" hidden="false" customHeight="false" outlineLevel="0" collapsed="false">
      <c r="A23" s="0"/>
      <c r="B23" s="171" t="n">
        <v>6</v>
      </c>
      <c r="C23" s="172" t="s">
        <v>160</v>
      </c>
      <c r="D23" s="173" t="s">
        <v>365</v>
      </c>
      <c r="E23" s="174" t="n">
        <v>81</v>
      </c>
      <c r="F23" s="175" t="n">
        <v>83</v>
      </c>
      <c r="G23" s="176" t="n">
        <f aca="false">E23-F23</f>
        <v>-2</v>
      </c>
      <c r="H23" s="0"/>
      <c r="I23" s="171" t="n">
        <v>2</v>
      </c>
      <c r="J23" s="173" t="s">
        <v>366</v>
      </c>
      <c r="K23" s="172" t="s">
        <v>163</v>
      </c>
      <c r="L23" s="173" t="n">
        <v>79</v>
      </c>
      <c r="M23" s="177" t="n">
        <v>95</v>
      </c>
      <c r="N23" s="178" t="n">
        <f aca="false">M23-L23</f>
        <v>16</v>
      </c>
    </row>
    <row r="24" customFormat="false" ht="15" hidden="false" customHeight="false" outlineLevel="0" collapsed="false">
      <c r="A24" s="0"/>
      <c r="B24" s="171" t="n">
        <v>7</v>
      </c>
      <c r="C24" s="172" t="s">
        <v>160</v>
      </c>
      <c r="D24" s="173" t="s">
        <v>367</v>
      </c>
      <c r="E24" s="174" t="n">
        <v>99</v>
      </c>
      <c r="F24" s="175" t="n">
        <v>84</v>
      </c>
      <c r="G24" s="176" t="n">
        <f aca="false">E24-F24</f>
        <v>15</v>
      </c>
      <c r="H24" s="0"/>
      <c r="I24" s="171" t="n">
        <v>3</v>
      </c>
      <c r="J24" s="173" t="s">
        <v>368</v>
      </c>
      <c r="K24" s="172" t="s">
        <v>163</v>
      </c>
      <c r="L24" s="173" t="n">
        <v>85</v>
      </c>
      <c r="M24" s="177" t="n">
        <v>72</v>
      </c>
      <c r="N24" s="178" t="n">
        <f aca="false">M24-L24</f>
        <v>-13</v>
      </c>
    </row>
    <row r="25" customFormat="false" ht="15" hidden="false" customHeight="false" outlineLevel="0" collapsed="false">
      <c r="A25" s="0"/>
      <c r="B25" s="171"/>
      <c r="C25" s="172"/>
      <c r="D25" s="173"/>
      <c r="E25" s="174"/>
      <c r="F25" s="175"/>
      <c r="G25" s="176"/>
      <c r="H25" s="0"/>
      <c r="I25" s="171" t="n">
        <v>4</v>
      </c>
      <c r="J25" s="173" t="s">
        <v>369</v>
      </c>
      <c r="K25" s="172" t="s">
        <v>163</v>
      </c>
      <c r="L25" s="173" t="n">
        <v>113</v>
      </c>
      <c r="M25" s="177" t="n">
        <v>89</v>
      </c>
      <c r="N25" s="178" t="n">
        <f aca="false">M25-L25</f>
        <v>-24</v>
      </c>
    </row>
    <row r="26" customFormat="false" ht="15" hidden="false" customHeight="false" outlineLevel="0" collapsed="false">
      <c r="A26" s="0"/>
      <c r="B26" s="171"/>
      <c r="C26" s="173"/>
      <c r="D26" s="173"/>
      <c r="E26" s="174"/>
      <c r="F26" s="175"/>
      <c r="G26" s="176"/>
      <c r="H26" s="0"/>
      <c r="I26" s="171"/>
      <c r="J26" s="173"/>
      <c r="K26" s="173"/>
      <c r="L26" s="173"/>
      <c r="M26" s="177"/>
      <c r="N26" s="179"/>
    </row>
    <row r="27" customFormat="false" ht="15.75" hidden="false" customHeight="false" outlineLevel="0" collapsed="false">
      <c r="A27" s="0"/>
      <c r="B27" s="180"/>
      <c r="C27" s="181" t="s">
        <v>108</v>
      </c>
      <c r="D27" s="182"/>
      <c r="E27" s="183" t="n">
        <f aca="false">SUM(E8:E25)</f>
        <v>1780</v>
      </c>
      <c r="F27" s="183" t="n">
        <f aca="false">SUM(F8:F25)</f>
        <v>1340</v>
      </c>
      <c r="G27" s="184" t="n">
        <f aca="false">SUM(G8:G25)</f>
        <v>440</v>
      </c>
      <c r="H27" s="0"/>
      <c r="I27" s="180"/>
      <c r="J27" s="182"/>
      <c r="K27" s="182"/>
      <c r="L27" s="182" t="n">
        <f aca="false">SUM(L8:L25)</f>
        <v>1497</v>
      </c>
      <c r="M27" s="182" t="n">
        <f aca="false">SUM(M8:M25)</f>
        <v>1680</v>
      </c>
      <c r="N27" s="185" t="n">
        <f aca="false">SUM(N8:N25)</f>
        <v>183</v>
      </c>
    </row>
    <row r="28" customFormat="false" ht="7.5" hidden="false" customHeight="true" outlineLevel="0" collapsed="false">
      <c r="A28" s="0"/>
      <c r="B28" s="0"/>
      <c r="C28" s="0"/>
      <c r="D28" s="0"/>
      <c r="E28" s="0"/>
      <c r="F28" s="0"/>
      <c r="G28" s="0"/>
      <c r="H28" s="0"/>
      <c r="I28" s="0"/>
      <c r="J28" s="0"/>
      <c r="K28" s="0"/>
      <c r="L28" s="0"/>
      <c r="M28" s="0"/>
    </row>
    <row r="29" customFormat="false" ht="15.75" hidden="false" customHeight="false" outlineLevel="0" collapsed="false">
      <c r="A29" s="0"/>
      <c r="B29" s="0"/>
      <c r="C29" s="0"/>
      <c r="D29" s="0"/>
      <c r="E29" s="186" t="s">
        <v>180</v>
      </c>
      <c r="F29" s="187" t="s">
        <v>181</v>
      </c>
      <c r="G29" s="0"/>
      <c r="H29" s="0"/>
      <c r="I29" s="0"/>
      <c r="J29" s="188"/>
      <c r="K29" s="189"/>
      <c r="L29" s="167" t="s">
        <v>7</v>
      </c>
      <c r="M29" s="169" t="s">
        <v>8</v>
      </c>
    </row>
    <row r="30" customFormat="false" ht="15" hidden="false" customHeight="false" outlineLevel="0" collapsed="false">
      <c r="A30" s="0"/>
      <c r="B30" s="0"/>
      <c r="C30" s="0"/>
      <c r="D30" s="190" t="s">
        <v>182</v>
      </c>
      <c r="E30" s="191" t="n">
        <f aca="false">E27</f>
        <v>1780</v>
      </c>
      <c r="F30" s="192" t="n">
        <f aca="false">E30/16</f>
        <v>111.25</v>
      </c>
      <c r="G30" s="0"/>
      <c r="H30" s="0"/>
      <c r="I30" s="0"/>
      <c r="J30" s="193" t="s">
        <v>183</v>
      </c>
      <c r="K30" s="173"/>
      <c r="L30" s="194" t="n">
        <v>14</v>
      </c>
      <c r="M30" s="195" t="n">
        <v>2</v>
      </c>
    </row>
    <row r="31" customFormat="false" ht="15" hidden="false" customHeight="false" outlineLevel="0" collapsed="false">
      <c r="A31" s="0"/>
      <c r="B31" s="0"/>
      <c r="C31" s="0"/>
      <c r="D31" s="196" t="s">
        <v>184</v>
      </c>
      <c r="E31" s="175" t="n">
        <f aca="false">F27</f>
        <v>1340</v>
      </c>
      <c r="F31" s="176" t="n">
        <f aca="false">E31/16</f>
        <v>83.75</v>
      </c>
      <c r="G31" s="0"/>
      <c r="H31" s="0"/>
      <c r="I31" s="0"/>
      <c r="J31" s="193" t="s">
        <v>185</v>
      </c>
      <c r="K31" s="173"/>
      <c r="L31" s="194" t="n">
        <v>13</v>
      </c>
      <c r="M31" s="195" t="n">
        <v>4</v>
      </c>
    </row>
    <row r="32" customFormat="false" ht="15.75" hidden="false" customHeight="false" outlineLevel="0" collapsed="false">
      <c r="A32" s="164"/>
      <c r="B32" s="164"/>
      <c r="C32" s="164"/>
      <c r="D32" s="196" t="s">
        <v>186</v>
      </c>
      <c r="E32" s="175" t="n">
        <f aca="false">M27</f>
        <v>1680</v>
      </c>
      <c r="F32" s="176" t="n">
        <f aca="false">E32/17</f>
        <v>98.8235294117647</v>
      </c>
      <c r="G32" s="164"/>
      <c r="H32" s="164"/>
      <c r="I32" s="164"/>
      <c r="J32" s="197" t="s">
        <v>187</v>
      </c>
      <c r="K32" s="182"/>
      <c r="L32" s="198" t="n">
        <f aca="false">L30+L31</f>
        <v>27</v>
      </c>
      <c r="M32" s="199" t="n">
        <f aca="false">M30+M31</f>
        <v>6</v>
      </c>
    </row>
    <row r="33" customFormat="false" ht="15" hidden="false" customHeight="false" outlineLevel="0" collapsed="false">
      <c r="A33" s="164"/>
      <c r="B33" s="200"/>
      <c r="C33" s="164"/>
      <c r="D33" s="196" t="s">
        <v>188</v>
      </c>
      <c r="E33" s="175" t="n">
        <f aca="false">L27</f>
        <v>1497</v>
      </c>
      <c r="F33" s="176" t="n">
        <f aca="false">E33/17</f>
        <v>88.0588235294118</v>
      </c>
      <c r="G33" s="164"/>
      <c r="H33" s="164"/>
      <c r="I33" s="164"/>
      <c r="J33" s="201"/>
      <c r="K33" s="202"/>
      <c r="L33" s="203" t="s">
        <v>189</v>
      </c>
      <c r="M33" s="204" t="s">
        <v>190</v>
      </c>
    </row>
    <row r="34" customFormat="false" ht="15" hidden="false" customHeight="false" outlineLevel="0" collapsed="false">
      <c r="A34" s="164"/>
      <c r="B34" s="200"/>
      <c r="C34" s="164"/>
      <c r="D34" s="196" t="s">
        <v>191</v>
      </c>
      <c r="E34" s="175" t="n">
        <f aca="false">E30+E32</f>
        <v>3460</v>
      </c>
      <c r="F34" s="176" t="n">
        <f aca="false">E34/$L$5</f>
        <v>104.848484848485</v>
      </c>
      <c r="G34" s="164"/>
      <c r="H34" s="164"/>
      <c r="I34" s="164"/>
      <c r="J34" s="205" t="s">
        <v>192</v>
      </c>
      <c r="K34" s="206"/>
      <c r="L34" s="207" t="n">
        <v>91</v>
      </c>
      <c r="M34" s="208" t="n">
        <v>3</v>
      </c>
    </row>
    <row r="35" customFormat="false" ht="15.75" hidden="false" customHeight="false" outlineLevel="0" collapsed="false">
      <c r="A35" s="164"/>
      <c r="B35" s="200"/>
      <c r="C35" s="164"/>
      <c r="D35" s="209" t="s">
        <v>193</v>
      </c>
      <c r="E35" s="210" t="n">
        <f aca="false">E31+E33</f>
        <v>2837</v>
      </c>
      <c r="F35" s="184" t="n">
        <f aca="false">E35/$L$5</f>
        <v>85.969696969697</v>
      </c>
      <c r="G35" s="164"/>
      <c r="H35" s="164"/>
      <c r="I35" s="164"/>
      <c r="J35" s="211" t="s">
        <v>194</v>
      </c>
      <c r="K35" s="182"/>
      <c r="L35" s="212" t="n">
        <v>57</v>
      </c>
      <c r="M35" s="213" t="n">
        <v>42</v>
      </c>
    </row>
    <row r="36" customFormat="false" ht="15.75" hidden="false" customHeight="false" outlineLevel="0" collapsed="false">
      <c r="A36" s="164"/>
      <c r="B36" s="200"/>
      <c r="C36" s="164"/>
      <c r="D36" s="214"/>
      <c r="E36" s="215"/>
      <c r="F36" s="215"/>
      <c r="G36" s="164"/>
      <c r="H36" s="164"/>
      <c r="I36" s="164"/>
      <c r="J36" s="0"/>
      <c r="K36" s="0"/>
    </row>
    <row r="37" customFormat="false" ht="15.75" hidden="false" customHeight="false" outlineLevel="0" collapsed="false">
      <c r="C37" s="161" t="s">
        <v>195</v>
      </c>
      <c r="D37" s="216" t="s">
        <v>196</v>
      </c>
      <c r="E37" s="216"/>
      <c r="F37" s="216"/>
      <c r="G37" s="216"/>
      <c r="H37" s="216"/>
      <c r="I37" s="216"/>
      <c r="J37" s="216"/>
      <c r="K37" s="216"/>
    </row>
    <row r="38" customFormat="false" ht="15.75" hidden="false" customHeight="true" outlineLevel="0" collapsed="false">
      <c r="C38" s="217" t="s">
        <v>197</v>
      </c>
      <c r="D38" s="218" t="s">
        <v>370</v>
      </c>
      <c r="E38" s="218"/>
      <c r="F38" s="218"/>
      <c r="G38" s="218"/>
      <c r="H38" s="218"/>
      <c r="I38" s="218"/>
      <c r="J38" s="218"/>
      <c r="K38" s="218"/>
    </row>
    <row r="39" customFormat="false" ht="15.75" hidden="false" customHeight="false" outlineLevel="0" collapsed="false">
      <c r="C39" s="217"/>
      <c r="D39" s="218"/>
      <c r="E39" s="218"/>
      <c r="F39" s="218"/>
      <c r="G39" s="218"/>
      <c r="H39" s="218"/>
      <c r="I39" s="218"/>
      <c r="J39" s="218"/>
      <c r="K39" s="218"/>
    </row>
    <row r="40" customFormat="false" ht="15.75" hidden="false" customHeight="false" outlineLevel="0" collapsed="false">
      <c r="C40" s="217"/>
      <c r="D40" s="218"/>
      <c r="E40" s="218"/>
      <c r="F40" s="218"/>
      <c r="G40" s="218"/>
      <c r="H40" s="218"/>
      <c r="I40" s="218"/>
      <c r="J40" s="218"/>
      <c r="K40" s="218"/>
    </row>
  </sheetData>
  <mergeCells count="6">
    <mergeCell ref="B1:N2"/>
    <mergeCell ref="C7:D7"/>
    <mergeCell ref="J7:K7"/>
    <mergeCell ref="D37:K37"/>
    <mergeCell ref="C38:C40"/>
    <mergeCell ref="D38:K40"/>
  </mergeCells>
  <printOptions headings="false" gridLines="false" gridLinesSet="true" horizontalCentered="false" verticalCentered="false"/>
  <pageMargins left="0.315277777777778" right="0.315277777777778" top="0.157638888888889" bottom="0.157638888888889" header="0.511805555555555" footer="0.511805555555555"/>
  <pageSetup paperSize="77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4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32" activeCellId="0" sqref="I32"/>
    </sheetView>
  </sheetViews>
  <sheetFormatPr defaultRowHeight="15"/>
  <cols>
    <col collapsed="false" hidden="false" max="1" min="1" style="158" width="1.70918367346939"/>
    <col collapsed="false" hidden="false" max="2" min="2" style="158" width="4.42857142857143"/>
    <col collapsed="false" hidden="false" max="3" min="3" style="158" width="15"/>
    <col collapsed="false" hidden="false" max="4" min="4" style="158" width="31.4285714285714"/>
    <col collapsed="false" hidden="false" max="5" min="5" style="158" width="4.70918367346939"/>
    <col collapsed="false" hidden="false" max="6" min="6" style="158" width="5.13775510204082"/>
    <col collapsed="false" hidden="false" max="7" min="7" style="158" width="5.85714285714286"/>
    <col collapsed="false" hidden="false" max="8" min="8" style="158" width="3.41836734693878"/>
    <col collapsed="false" hidden="false" max="9" min="9" style="158" width="4.86224489795918"/>
    <col collapsed="false" hidden="false" max="10" min="10" style="158" width="26"/>
    <col collapsed="false" hidden="false" max="11" min="11" style="158" width="15"/>
    <col collapsed="false" hidden="false" max="13" min="12" style="158" width="5.00510204081633"/>
    <col collapsed="false" hidden="false" max="14" min="14" style="158" width="5.28061224489796"/>
    <col collapsed="false" hidden="false" max="1025" min="15" style="158" width="10.8520408163265"/>
  </cols>
  <sheetData>
    <row r="1" customFormat="false" ht="15" hidden="false" customHeight="false" outlineLevel="0" collapsed="false">
      <c r="A1" s="0"/>
      <c r="B1" s="83" t="s">
        <v>371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customFormat="false" ht="15.75" hidden="false" customHeight="false" outlineLevel="0" collapsed="false">
      <c r="A2" s="0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customFormat="false" ht="4.5" hidden="false" customHeight="true" outlineLevel="0" collapsed="false">
      <c r="A3" s="0"/>
      <c r="B3" s="0"/>
      <c r="C3" s="0"/>
      <c r="D3" s="0"/>
      <c r="E3" s="0"/>
      <c r="F3" s="0"/>
      <c r="G3" s="0"/>
      <c r="H3" s="0"/>
      <c r="I3" s="0"/>
      <c r="J3" s="0"/>
      <c r="K3" s="0"/>
      <c r="L3" s="0"/>
      <c r="M3" s="0"/>
      <c r="N3" s="0"/>
    </row>
    <row r="4" customFormat="false" ht="15.75" hidden="false" customHeight="false" outlineLevel="0" collapsed="false">
      <c r="A4" s="0"/>
      <c r="B4" s="0"/>
      <c r="C4" s="159" t="s">
        <v>150</v>
      </c>
      <c r="D4" s="160" t="s">
        <v>372</v>
      </c>
      <c r="E4" s="0"/>
      <c r="F4" s="0"/>
      <c r="G4" s="0"/>
      <c r="H4" s="0"/>
      <c r="I4" s="0"/>
      <c r="J4" s="0"/>
      <c r="K4" s="161" t="s">
        <v>152</v>
      </c>
      <c r="L4" s="162" t="s">
        <v>350</v>
      </c>
      <c r="M4" s="0"/>
      <c r="N4" s="0"/>
    </row>
    <row r="5" customFormat="false" ht="15.75" hidden="false" customHeight="false" outlineLevel="0" collapsed="false">
      <c r="A5" s="0"/>
      <c r="B5" s="0"/>
      <c r="C5" s="163"/>
      <c r="D5" s="164"/>
      <c r="E5" s="0"/>
      <c r="F5" s="0"/>
      <c r="G5" s="0"/>
      <c r="H5" s="0"/>
      <c r="I5" s="0"/>
      <c r="J5" s="0"/>
      <c r="K5" s="161" t="s">
        <v>154</v>
      </c>
      <c r="L5" s="162" t="n">
        <v>27</v>
      </c>
      <c r="M5" s="0"/>
      <c r="N5" s="0"/>
    </row>
    <row r="6" customFormat="false" ht="3" hidden="false" customHeight="true" outlineLevel="0" collapsed="false">
      <c r="A6" s="0"/>
      <c r="B6" s="0"/>
      <c r="C6" s="0"/>
      <c r="D6" s="0"/>
      <c r="E6" s="0"/>
      <c r="F6" s="0"/>
      <c r="G6" s="0"/>
      <c r="H6" s="0"/>
      <c r="I6" s="0"/>
      <c r="J6" s="0"/>
      <c r="K6" s="0"/>
      <c r="L6" s="0"/>
      <c r="M6" s="0"/>
      <c r="N6" s="0"/>
    </row>
    <row r="7" customFormat="false" ht="15" hidden="false" customHeight="true" outlineLevel="0" collapsed="false">
      <c r="A7" s="0"/>
      <c r="B7" s="165" t="s">
        <v>155</v>
      </c>
      <c r="C7" s="166" t="s">
        <v>156</v>
      </c>
      <c r="D7" s="166"/>
      <c r="E7" s="167" t="s">
        <v>157</v>
      </c>
      <c r="F7" s="168" t="s">
        <v>158</v>
      </c>
      <c r="G7" s="169" t="s">
        <v>115</v>
      </c>
      <c r="H7" s="170"/>
      <c r="I7" s="165" t="s">
        <v>155</v>
      </c>
      <c r="J7" s="166" t="s">
        <v>159</v>
      </c>
      <c r="K7" s="166"/>
      <c r="L7" s="167" t="s">
        <v>158</v>
      </c>
      <c r="M7" s="168" t="s">
        <v>157</v>
      </c>
      <c r="N7" s="169" t="s">
        <v>115</v>
      </c>
    </row>
    <row r="8" customFormat="false" ht="15" hidden="false" customHeight="false" outlineLevel="0" collapsed="false">
      <c r="A8" s="0"/>
      <c r="B8" s="171" t="n">
        <v>1</v>
      </c>
      <c r="C8" s="172" t="s">
        <v>160</v>
      </c>
      <c r="D8" s="173" t="s">
        <v>357</v>
      </c>
      <c r="E8" s="174" t="n">
        <v>113</v>
      </c>
      <c r="F8" s="175" t="n">
        <v>82</v>
      </c>
      <c r="G8" s="176" t="n">
        <f aca="false">E8-F8</f>
        <v>31</v>
      </c>
      <c r="H8" s="0"/>
      <c r="I8" s="171" t="n">
        <v>2</v>
      </c>
      <c r="J8" s="173" t="s">
        <v>316</v>
      </c>
      <c r="K8" s="172" t="s">
        <v>163</v>
      </c>
      <c r="L8" s="173" t="n">
        <v>85</v>
      </c>
      <c r="M8" s="177" t="n">
        <v>74</v>
      </c>
      <c r="N8" s="178" t="n">
        <f aca="false">M8-L8</f>
        <v>-11</v>
      </c>
    </row>
    <row r="9" customFormat="false" ht="15" hidden="false" customHeight="false" outlineLevel="0" collapsed="false">
      <c r="A9" s="0"/>
      <c r="B9" s="171" t="n">
        <v>3</v>
      </c>
      <c r="C9" s="172" t="s">
        <v>160</v>
      </c>
      <c r="D9" s="173" t="s">
        <v>373</v>
      </c>
      <c r="E9" s="174" t="n">
        <v>135</v>
      </c>
      <c r="F9" s="175" t="n">
        <v>71</v>
      </c>
      <c r="G9" s="176" t="n">
        <f aca="false">E9-F9</f>
        <v>64</v>
      </c>
      <c r="H9" s="0"/>
      <c r="I9" s="171" t="n">
        <v>4</v>
      </c>
      <c r="J9" s="173" t="s">
        <v>332</v>
      </c>
      <c r="K9" s="172" t="s">
        <v>163</v>
      </c>
      <c r="L9" s="173" t="n">
        <v>97</v>
      </c>
      <c r="M9" s="177" t="n">
        <v>90</v>
      </c>
      <c r="N9" s="178" t="n">
        <f aca="false">M9-L9</f>
        <v>-7</v>
      </c>
    </row>
    <row r="10" customFormat="false" ht="15" hidden="false" customHeight="false" outlineLevel="0" collapsed="false">
      <c r="A10" s="0"/>
      <c r="B10" s="171" t="n">
        <v>5</v>
      </c>
      <c r="C10" s="172" t="s">
        <v>160</v>
      </c>
      <c r="D10" s="173" t="s">
        <v>374</v>
      </c>
      <c r="E10" s="174" t="n">
        <v>111</v>
      </c>
      <c r="F10" s="175" t="n">
        <v>86</v>
      </c>
      <c r="G10" s="176" t="n">
        <f aca="false">E10-F10</f>
        <v>25</v>
      </c>
      <c r="H10" s="0"/>
      <c r="I10" s="171" t="n">
        <v>6</v>
      </c>
      <c r="J10" s="173" t="s">
        <v>375</v>
      </c>
      <c r="K10" s="172" t="s">
        <v>163</v>
      </c>
      <c r="L10" s="173" t="n">
        <v>87</v>
      </c>
      <c r="M10" s="177" t="n">
        <v>96</v>
      </c>
      <c r="N10" s="178" t="n">
        <f aca="false">M10-L10</f>
        <v>9</v>
      </c>
    </row>
    <row r="11" customFormat="false" ht="15" hidden="false" customHeight="false" outlineLevel="0" collapsed="false">
      <c r="A11" s="0"/>
      <c r="B11" s="171" t="n">
        <v>7</v>
      </c>
      <c r="C11" s="172" t="s">
        <v>160</v>
      </c>
      <c r="D11" s="173" t="s">
        <v>376</v>
      </c>
      <c r="E11" s="174" t="n">
        <v>152</v>
      </c>
      <c r="F11" s="175" t="n">
        <v>83</v>
      </c>
      <c r="G11" s="176" t="n">
        <f aca="false">E11-F11</f>
        <v>69</v>
      </c>
      <c r="H11" s="0"/>
      <c r="I11" s="171" t="n">
        <v>8</v>
      </c>
      <c r="J11" s="173" t="s">
        <v>377</v>
      </c>
      <c r="K11" s="172" t="s">
        <v>163</v>
      </c>
      <c r="L11" s="173" t="n">
        <v>107</v>
      </c>
      <c r="M11" s="177" t="n">
        <v>116</v>
      </c>
      <c r="N11" s="178" t="n">
        <f aca="false">M11-L11</f>
        <v>9</v>
      </c>
    </row>
    <row r="12" customFormat="false" ht="15" hidden="false" customHeight="false" outlineLevel="0" collapsed="false">
      <c r="A12" s="0"/>
      <c r="B12" s="171" t="n">
        <v>9</v>
      </c>
      <c r="C12" s="172" t="s">
        <v>160</v>
      </c>
      <c r="D12" s="173" t="s">
        <v>378</v>
      </c>
      <c r="E12" s="174" t="n">
        <v>117</v>
      </c>
      <c r="F12" s="175" t="n">
        <v>97</v>
      </c>
      <c r="G12" s="176" t="n">
        <f aca="false">E12-F12</f>
        <v>20</v>
      </c>
      <c r="H12" s="0"/>
      <c r="I12" s="171" t="n">
        <v>10</v>
      </c>
      <c r="J12" s="173" t="s">
        <v>379</v>
      </c>
      <c r="K12" s="172" t="s">
        <v>163</v>
      </c>
      <c r="L12" s="173" t="n">
        <v>79</v>
      </c>
      <c r="M12" s="177" t="n">
        <v>119</v>
      </c>
      <c r="N12" s="178" t="n">
        <f aca="false">M12-L12</f>
        <v>40</v>
      </c>
    </row>
    <row r="13" customFormat="false" ht="15" hidden="false" customHeight="false" outlineLevel="0" collapsed="false">
      <c r="A13" s="0"/>
      <c r="B13" s="171" t="n">
        <v>14</v>
      </c>
      <c r="C13" s="172" t="s">
        <v>160</v>
      </c>
      <c r="D13" s="173" t="s">
        <v>316</v>
      </c>
      <c r="E13" s="174" t="n">
        <v>124</v>
      </c>
      <c r="F13" s="175" t="n">
        <v>106</v>
      </c>
      <c r="G13" s="176" t="n">
        <f aca="false">E13-F13</f>
        <v>18</v>
      </c>
      <c r="H13" s="0"/>
      <c r="I13" s="171" t="n">
        <v>11</v>
      </c>
      <c r="J13" s="173" t="s">
        <v>380</v>
      </c>
      <c r="K13" s="172" t="s">
        <v>163</v>
      </c>
      <c r="L13" s="173" t="n">
        <v>73</v>
      </c>
      <c r="M13" s="177" t="n">
        <v>83</v>
      </c>
      <c r="N13" s="178" t="n">
        <f aca="false">M13-L13</f>
        <v>10</v>
      </c>
    </row>
    <row r="14" customFormat="false" ht="15" hidden="false" customHeight="false" outlineLevel="0" collapsed="false">
      <c r="A14" s="0"/>
      <c r="B14" s="171" t="n">
        <v>16</v>
      </c>
      <c r="C14" s="172" t="s">
        <v>160</v>
      </c>
      <c r="D14" s="173" t="s">
        <v>332</v>
      </c>
      <c r="E14" s="174" t="n">
        <v>100</v>
      </c>
      <c r="F14" s="175" t="n">
        <v>96</v>
      </c>
      <c r="G14" s="176" t="n">
        <f aca="false">E14-F14</f>
        <v>4</v>
      </c>
      <c r="H14" s="0"/>
      <c r="I14" s="171" t="n">
        <v>12</v>
      </c>
      <c r="J14" s="173" t="s">
        <v>352</v>
      </c>
      <c r="K14" s="172" t="s">
        <v>163</v>
      </c>
      <c r="L14" s="173" t="n">
        <v>96</v>
      </c>
      <c r="M14" s="177" t="n">
        <v>100</v>
      </c>
      <c r="N14" s="178" t="n">
        <f aca="false">M14-L14</f>
        <v>4</v>
      </c>
    </row>
    <row r="15" customFormat="false" ht="15" hidden="false" customHeight="false" outlineLevel="0" collapsed="false">
      <c r="A15" s="0"/>
      <c r="B15" s="171" t="n">
        <v>18</v>
      </c>
      <c r="C15" s="172" t="s">
        <v>160</v>
      </c>
      <c r="D15" s="173" t="s">
        <v>375</v>
      </c>
      <c r="E15" s="174" t="n">
        <v>117</v>
      </c>
      <c r="F15" s="175" t="n">
        <v>73</v>
      </c>
      <c r="G15" s="176" t="n">
        <f aca="false">E15-F15</f>
        <v>44</v>
      </c>
      <c r="H15" s="0"/>
      <c r="I15" s="171" t="n">
        <v>13</v>
      </c>
      <c r="J15" s="173" t="s">
        <v>357</v>
      </c>
      <c r="K15" s="172" t="s">
        <v>163</v>
      </c>
      <c r="L15" s="173" t="n">
        <v>70</v>
      </c>
      <c r="M15" s="177" t="n">
        <v>80</v>
      </c>
      <c r="N15" s="178" t="n">
        <f aca="false">M15-L15</f>
        <v>10</v>
      </c>
    </row>
    <row r="16" customFormat="false" ht="15" hidden="false" customHeight="false" outlineLevel="0" collapsed="false">
      <c r="A16" s="0"/>
      <c r="B16" s="171" t="n">
        <v>20</v>
      </c>
      <c r="C16" s="172" t="s">
        <v>163</v>
      </c>
      <c r="D16" s="173" t="s">
        <v>381</v>
      </c>
      <c r="E16" s="174" t="n">
        <v>107</v>
      </c>
      <c r="F16" s="175" t="n">
        <v>95</v>
      </c>
      <c r="G16" s="176" t="n">
        <f aca="false">E16-F16</f>
        <v>12</v>
      </c>
      <c r="H16" s="0"/>
      <c r="I16" s="171" t="n">
        <v>15</v>
      </c>
      <c r="J16" s="173" t="s">
        <v>373</v>
      </c>
      <c r="K16" s="172" t="s">
        <v>163</v>
      </c>
      <c r="L16" s="173" t="n">
        <v>76</v>
      </c>
      <c r="M16" s="177" t="n">
        <v>75</v>
      </c>
      <c r="N16" s="178" t="n">
        <f aca="false">M16-L16</f>
        <v>-1</v>
      </c>
    </row>
    <row r="17" customFormat="false" ht="15" hidden="false" customHeight="false" outlineLevel="0" collapsed="false">
      <c r="A17" s="0"/>
      <c r="B17" s="171" t="n">
        <v>21</v>
      </c>
      <c r="C17" s="172" t="s">
        <v>160</v>
      </c>
      <c r="D17" s="173" t="s">
        <v>382</v>
      </c>
      <c r="E17" s="174" t="n">
        <v>114</v>
      </c>
      <c r="F17" s="175" t="n">
        <v>62</v>
      </c>
      <c r="G17" s="176" t="n">
        <f aca="false">E17-F17</f>
        <v>52</v>
      </c>
      <c r="H17" s="0"/>
      <c r="I17" s="171" t="n">
        <v>17</v>
      </c>
      <c r="J17" s="173" t="s">
        <v>374</v>
      </c>
      <c r="K17" s="172" t="s">
        <v>163</v>
      </c>
      <c r="L17" s="173" t="n">
        <v>82</v>
      </c>
      <c r="M17" s="177" t="n">
        <v>88</v>
      </c>
      <c r="N17" s="178" t="n">
        <f aca="false">M17-L17</f>
        <v>6</v>
      </c>
    </row>
    <row r="18" customFormat="false" ht="15" hidden="false" customHeight="false" outlineLevel="0" collapsed="false">
      <c r="A18" s="0"/>
      <c r="B18" s="171" t="n">
        <v>23</v>
      </c>
      <c r="C18" s="172" t="s">
        <v>160</v>
      </c>
      <c r="D18" s="173" t="s">
        <v>380</v>
      </c>
      <c r="E18" s="174" t="n">
        <v>114</v>
      </c>
      <c r="F18" s="175" t="n">
        <v>79</v>
      </c>
      <c r="G18" s="176" t="n">
        <f aca="false">E18-F18</f>
        <v>35</v>
      </c>
      <c r="H18" s="0"/>
      <c r="I18" s="171" t="n">
        <v>19</v>
      </c>
      <c r="J18" s="173" t="s">
        <v>383</v>
      </c>
      <c r="K18" s="172" t="s">
        <v>163</v>
      </c>
      <c r="L18" s="173" t="n">
        <v>80</v>
      </c>
      <c r="M18" s="177" t="n">
        <v>107</v>
      </c>
      <c r="N18" s="178" t="n">
        <f aca="false">M18-L18</f>
        <v>27</v>
      </c>
    </row>
    <row r="19" customFormat="false" ht="15" hidden="false" customHeight="false" outlineLevel="0" collapsed="false">
      <c r="A19" s="0"/>
      <c r="B19" s="171" t="n">
        <v>24</v>
      </c>
      <c r="C19" s="172" t="s">
        <v>160</v>
      </c>
      <c r="D19" s="173" t="s">
        <v>352</v>
      </c>
      <c r="E19" s="174" t="n">
        <v>112</v>
      </c>
      <c r="F19" s="175" t="n">
        <v>91</v>
      </c>
      <c r="G19" s="176" t="n">
        <f aca="false">E19-F19</f>
        <v>21</v>
      </c>
      <c r="H19" s="0"/>
      <c r="I19" s="171" t="n">
        <v>22</v>
      </c>
      <c r="J19" s="173" t="s">
        <v>378</v>
      </c>
      <c r="K19" s="172" t="s">
        <v>163</v>
      </c>
      <c r="L19" s="173" t="n">
        <v>87</v>
      </c>
      <c r="M19" s="177" t="n">
        <v>81</v>
      </c>
      <c r="N19" s="178" t="n">
        <f aca="false">M19-L19</f>
        <v>-6</v>
      </c>
    </row>
    <row r="20" customFormat="false" ht="15" hidden="false" customHeight="false" outlineLevel="0" collapsed="false">
      <c r="A20" s="0"/>
      <c r="B20" s="171"/>
      <c r="C20" s="172"/>
      <c r="D20" s="173"/>
      <c r="E20" s="174"/>
      <c r="F20" s="175"/>
      <c r="G20" s="176"/>
      <c r="H20" s="0"/>
      <c r="I20" s="171"/>
      <c r="J20" s="173"/>
      <c r="K20" s="172"/>
      <c r="L20" s="173"/>
      <c r="M20" s="177"/>
      <c r="N20" s="178"/>
    </row>
    <row r="21" customFormat="false" ht="15" hidden="false" customHeight="false" outlineLevel="0" collapsed="false">
      <c r="A21" s="0"/>
      <c r="B21" s="171"/>
      <c r="C21" s="172"/>
      <c r="D21" s="172" t="s">
        <v>384</v>
      </c>
      <c r="E21" s="174"/>
      <c r="F21" s="175"/>
      <c r="G21" s="176"/>
      <c r="H21" s="0"/>
      <c r="I21" s="171"/>
      <c r="J21" s="172" t="s">
        <v>384</v>
      </c>
      <c r="K21" s="172"/>
      <c r="L21" s="173"/>
      <c r="M21" s="177"/>
      <c r="N21" s="178"/>
    </row>
    <row r="22" customFormat="false" ht="15" hidden="false" customHeight="false" outlineLevel="0" collapsed="false">
      <c r="A22" s="0"/>
      <c r="B22" s="171"/>
      <c r="C22" s="172"/>
      <c r="D22" s="173"/>
      <c r="E22" s="174"/>
      <c r="F22" s="175"/>
      <c r="G22" s="176"/>
      <c r="H22" s="0"/>
      <c r="I22" s="171" t="n">
        <v>1</v>
      </c>
      <c r="J22" s="173" t="s">
        <v>385</v>
      </c>
      <c r="K22" s="172" t="s">
        <v>163</v>
      </c>
      <c r="L22" s="173" t="n">
        <v>77</v>
      </c>
      <c r="M22" s="177" t="n">
        <v>80</v>
      </c>
      <c r="N22" s="178" t="n">
        <f aca="false">M22-L22</f>
        <v>3</v>
      </c>
    </row>
    <row r="23" customFormat="false" ht="15" hidden="false" customHeight="false" outlineLevel="0" collapsed="false">
      <c r="A23" s="0"/>
      <c r="B23" s="171"/>
      <c r="C23" s="172"/>
      <c r="D23" s="173"/>
      <c r="E23" s="174"/>
      <c r="F23" s="175"/>
      <c r="G23" s="176"/>
      <c r="H23" s="0"/>
      <c r="I23" s="171" t="n">
        <v>2</v>
      </c>
      <c r="J23" s="173" t="s">
        <v>386</v>
      </c>
      <c r="K23" s="172" t="s">
        <v>163</v>
      </c>
      <c r="L23" s="173" t="n">
        <v>77</v>
      </c>
      <c r="M23" s="177" t="n">
        <v>56</v>
      </c>
      <c r="N23" s="178" t="n">
        <f aca="false">M23-L23</f>
        <v>-21</v>
      </c>
    </row>
    <row r="24" customFormat="false" ht="15" hidden="false" customHeight="false" outlineLevel="0" collapsed="false">
      <c r="A24" s="0"/>
      <c r="B24" s="171"/>
      <c r="C24" s="172"/>
      <c r="D24" s="173"/>
      <c r="E24" s="174"/>
      <c r="F24" s="175"/>
      <c r="G24" s="176"/>
      <c r="H24" s="0"/>
      <c r="I24" s="171" t="n">
        <v>3</v>
      </c>
      <c r="J24" s="173" t="s">
        <v>387</v>
      </c>
      <c r="K24" s="172" t="s">
        <v>163</v>
      </c>
      <c r="L24" s="173" t="n">
        <v>92</v>
      </c>
      <c r="M24" s="177" t="n">
        <v>82</v>
      </c>
      <c r="N24" s="178" t="n">
        <f aca="false">M24-L24</f>
        <v>-10</v>
      </c>
    </row>
    <row r="25" customFormat="false" ht="15" hidden="false" customHeight="false" outlineLevel="0" collapsed="false">
      <c r="A25" s="0"/>
      <c r="B25" s="171"/>
      <c r="C25" s="172"/>
      <c r="D25" s="173"/>
      <c r="E25" s="174"/>
      <c r="F25" s="175"/>
      <c r="G25" s="176"/>
      <c r="H25" s="0"/>
      <c r="I25" s="171"/>
      <c r="J25" s="173"/>
      <c r="K25" s="172"/>
      <c r="L25" s="173"/>
      <c r="M25" s="177"/>
      <c r="N25" s="178"/>
    </row>
    <row r="26" customFormat="false" ht="15" hidden="false" customHeight="false" outlineLevel="0" collapsed="false">
      <c r="A26" s="0"/>
      <c r="B26" s="171"/>
      <c r="C26" s="173"/>
      <c r="D26" s="173"/>
      <c r="E26" s="174"/>
      <c r="F26" s="175"/>
      <c r="G26" s="176"/>
      <c r="H26" s="0"/>
      <c r="I26" s="171"/>
      <c r="J26" s="173"/>
      <c r="K26" s="173"/>
      <c r="L26" s="173"/>
      <c r="M26" s="177"/>
      <c r="N26" s="179"/>
    </row>
    <row r="27" customFormat="false" ht="15.75" hidden="false" customHeight="false" outlineLevel="0" collapsed="false">
      <c r="A27" s="0"/>
      <c r="B27" s="180"/>
      <c r="C27" s="181" t="s">
        <v>108</v>
      </c>
      <c r="D27" s="182"/>
      <c r="E27" s="183" t="n">
        <f aca="false">SUM(E8:E25)</f>
        <v>1416</v>
      </c>
      <c r="F27" s="183" t="n">
        <f aca="false">SUM(F8:F25)</f>
        <v>1021</v>
      </c>
      <c r="G27" s="184" t="n">
        <f aca="false">SUM(G8:G25)</f>
        <v>395</v>
      </c>
      <c r="H27" s="0"/>
      <c r="I27" s="180"/>
      <c r="J27" s="182"/>
      <c r="K27" s="182"/>
      <c r="L27" s="183" t="n">
        <f aca="false">SUM(L8:L25)</f>
        <v>1265</v>
      </c>
      <c r="M27" s="183" t="n">
        <f aca="false">SUM(M8:M25)</f>
        <v>1327</v>
      </c>
      <c r="N27" s="184" t="n">
        <f aca="false">SUM(N8:N25)</f>
        <v>62</v>
      </c>
    </row>
    <row r="28" customFormat="false" ht="7.5" hidden="false" customHeight="true" outlineLevel="0" collapsed="false">
      <c r="A28" s="0"/>
      <c r="B28" s="0"/>
      <c r="C28" s="0"/>
      <c r="D28" s="0"/>
      <c r="E28" s="0"/>
      <c r="F28" s="0"/>
      <c r="G28" s="0"/>
      <c r="H28" s="0"/>
      <c r="I28" s="0"/>
      <c r="J28" s="0"/>
      <c r="K28" s="0"/>
      <c r="L28" s="0"/>
      <c r="M28" s="0"/>
    </row>
    <row r="29" customFormat="false" ht="15.75" hidden="false" customHeight="false" outlineLevel="0" collapsed="false">
      <c r="A29" s="0"/>
      <c r="B29" s="0"/>
      <c r="C29" s="0"/>
      <c r="D29" s="0"/>
      <c r="E29" s="186" t="s">
        <v>180</v>
      </c>
      <c r="F29" s="187" t="s">
        <v>181</v>
      </c>
      <c r="G29" s="0"/>
      <c r="H29" s="0"/>
      <c r="I29" s="0"/>
      <c r="J29" s="188"/>
      <c r="K29" s="189"/>
      <c r="L29" s="167" t="s">
        <v>7</v>
      </c>
      <c r="M29" s="169" t="s">
        <v>8</v>
      </c>
    </row>
    <row r="30" customFormat="false" ht="15" hidden="false" customHeight="false" outlineLevel="0" collapsed="false">
      <c r="A30" s="0"/>
      <c r="B30" s="0"/>
      <c r="C30" s="0"/>
      <c r="D30" s="190" t="s">
        <v>182</v>
      </c>
      <c r="E30" s="191" t="n">
        <f aca="false">E27</f>
        <v>1416</v>
      </c>
      <c r="F30" s="192" t="n">
        <f aca="false">E30/12</f>
        <v>118</v>
      </c>
      <c r="G30" s="0"/>
      <c r="H30" s="0"/>
      <c r="I30" s="0"/>
      <c r="J30" s="193" t="s">
        <v>183</v>
      </c>
      <c r="K30" s="173"/>
      <c r="L30" s="194" t="n">
        <v>12</v>
      </c>
      <c r="M30" s="195" t="n">
        <v>0</v>
      </c>
    </row>
    <row r="31" customFormat="false" ht="15" hidden="false" customHeight="false" outlineLevel="0" collapsed="false">
      <c r="A31" s="0"/>
      <c r="B31" s="0"/>
      <c r="C31" s="0"/>
      <c r="D31" s="196" t="s">
        <v>184</v>
      </c>
      <c r="E31" s="175" t="n">
        <f aca="false">F27</f>
        <v>1021</v>
      </c>
      <c r="F31" s="176" t="n">
        <f aca="false">E31/12</f>
        <v>85.0833333333333</v>
      </c>
      <c r="G31" s="0"/>
      <c r="H31" s="0"/>
      <c r="I31" s="0"/>
      <c r="J31" s="193" t="s">
        <v>185</v>
      </c>
      <c r="K31" s="173"/>
      <c r="L31" s="194" t="n">
        <v>9</v>
      </c>
      <c r="M31" s="195" t="n">
        <v>6</v>
      </c>
    </row>
    <row r="32" customFormat="false" ht="15.75" hidden="false" customHeight="false" outlineLevel="0" collapsed="false">
      <c r="A32" s="164"/>
      <c r="B32" s="164"/>
      <c r="C32" s="164"/>
      <c r="D32" s="196" t="s">
        <v>186</v>
      </c>
      <c r="E32" s="175" t="n">
        <f aca="false">M27</f>
        <v>1327</v>
      </c>
      <c r="F32" s="176" t="n">
        <f aca="false">E32/15</f>
        <v>88.4666666666667</v>
      </c>
      <c r="G32" s="164"/>
      <c r="H32" s="164"/>
      <c r="I32" s="164"/>
      <c r="J32" s="197" t="s">
        <v>187</v>
      </c>
      <c r="K32" s="182"/>
      <c r="L32" s="198" t="n">
        <f aca="false">L30+L31</f>
        <v>21</v>
      </c>
      <c r="M32" s="199" t="n">
        <f aca="false">M30+M31</f>
        <v>6</v>
      </c>
    </row>
    <row r="33" customFormat="false" ht="15" hidden="false" customHeight="false" outlineLevel="0" collapsed="false">
      <c r="A33" s="164"/>
      <c r="B33" s="200"/>
      <c r="C33" s="164"/>
      <c r="D33" s="196" t="s">
        <v>188</v>
      </c>
      <c r="E33" s="175" t="n">
        <f aca="false">L27</f>
        <v>1265</v>
      </c>
      <c r="F33" s="176" t="n">
        <f aca="false">E33/15</f>
        <v>84.3333333333333</v>
      </c>
      <c r="G33" s="164"/>
      <c r="H33" s="164"/>
      <c r="I33" s="164"/>
      <c r="J33" s="201"/>
      <c r="K33" s="202"/>
      <c r="L33" s="203" t="s">
        <v>189</v>
      </c>
      <c r="M33" s="204" t="s">
        <v>190</v>
      </c>
    </row>
    <row r="34" customFormat="false" ht="15" hidden="false" customHeight="false" outlineLevel="0" collapsed="false">
      <c r="A34" s="164"/>
      <c r="B34" s="200"/>
      <c r="C34" s="164"/>
      <c r="D34" s="196" t="s">
        <v>191</v>
      </c>
      <c r="E34" s="175" t="n">
        <f aca="false">E30+E32</f>
        <v>2743</v>
      </c>
      <c r="F34" s="176" t="n">
        <f aca="false">E34/27</f>
        <v>101.592592592593</v>
      </c>
      <c r="G34" s="164"/>
      <c r="H34" s="164"/>
      <c r="I34" s="164"/>
      <c r="J34" s="205" t="s">
        <v>192</v>
      </c>
      <c r="K34" s="206"/>
      <c r="L34" s="207" t="n">
        <v>69</v>
      </c>
      <c r="M34" s="208" t="n">
        <v>0</v>
      </c>
    </row>
    <row r="35" customFormat="false" ht="15.75" hidden="false" customHeight="false" outlineLevel="0" collapsed="false">
      <c r="A35" s="164"/>
      <c r="B35" s="200"/>
      <c r="C35" s="164"/>
      <c r="D35" s="209" t="s">
        <v>193</v>
      </c>
      <c r="E35" s="210" t="n">
        <f aca="false">E31+E33</f>
        <v>2286</v>
      </c>
      <c r="F35" s="184" t="n">
        <f aca="false">E35/27</f>
        <v>84.6666666666667</v>
      </c>
      <c r="G35" s="164"/>
      <c r="H35" s="164"/>
      <c r="I35" s="164"/>
      <c r="J35" s="211" t="s">
        <v>194</v>
      </c>
      <c r="K35" s="182"/>
      <c r="L35" s="212" t="n">
        <v>40</v>
      </c>
      <c r="M35" s="213" t="n">
        <v>12</v>
      </c>
    </row>
    <row r="36" customFormat="false" ht="15.75" hidden="false" customHeight="false" outlineLevel="0" collapsed="false">
      <c r="A36" s="164"/>
      <c r="B36" s="200"/>
      <c r="C36" s="164"/>
      <c r="D36" s="214"/>
      <c r="E36" s="215"/>
      <c r="F36" s="215"/>
      <c r="G36" s="164"/>
      <c r="H36" s="164"/>
      <c r="I36" s="164"/>
      <c r="J36" s="0"/>
      <c r="K36" s="0"/>
    </row>
    <row r="37" customFormat="false" ht="15.75" hidden="false" customHeight="false" outlineLevel="0" collapsed="false">
      <c r="C37" s="161" t="s">
        <v>195</v>
      </c>
      <c r="D37" s="216" t="s">
        <v>196</v>
      </c>
      <c r="E37" s="216"/>
      <c r="F37" s="216"/>
      <c r="G37" s="216"/>
      <c r="H37" s="216"/>
      <c r="I37" s="216"/>
      <c r="J37" s="216"/>
      <c r="K37" s="216"/>
    </row>
    <row r="38" customFormat="false" ht="15.75" hidden="false" customHeight="true" outlineLevel="0" collapsed="false">
      <c r="C38" s="217" t="s">
        <v>197</v>
      </c>
      <c r="D38" s="218" t="s">
        <v>388</v>
      </c>
      <c r="E38" s="218"/>
      <c r="F38" s="218"/>
      <c r="G38" s="218"/>
      <c r="H38" s="218"/>
      <c r="I38" s="218"/>
      <c r="J38" s="218"/>
      <c r="K38" s="218"/>
    </row>
    <row r="39" customFormat="false" ht="15.75" hidden="false" customHeight="false" outlineLevel="0" collapsed="false">
      <c r="C39" s="217"/>
      <c r="D39" s="218"/>
      <c r="E39" s="218"/>
      <c r="F39" s="218"/>
      <c r="G39" s="218"/>
      <c r="H39" s="218"/>
      <c r="I39" s="218"/>
      <c r="J39" s="218"/>
      <c r="K39" s="218"/>
    </row>
    <row r="40" customFormat="false" ht="15.75" hidden="false" customHeight="false" outlineLevel="0" collapsed="false">
      <c r="C40" s="217"/>
      <c r="D40" s="218"/>
      <c r="E40" s="218"/>
      <c r="F40" s="218"/>
      <c r="G40" s="218"/>
      <c r="H40" s="218"/>
      <c r="I40" s="218"/>
      <c r="J40" s="218"/>
      <c r="K40" s="218"/>
    </row>
  </sheetData>
  <mergeCells count="6">
    <mergeCell ref="B1:N2"/>
    <mergeCell ref="C7:D7"/>
    <mergeCell ref="J7:K7"/>
    <mergeCell ref="D37:K37"/>
    <mergeCell ref="C38:C40"/>
    <mergeCell ref="D38:K40"/>
  </mergeCells>
  <printOptions headings="false" gridLines="false" gridLinesSet="true" horizontalCentered="false" verticalCentered="false"/>
  <pageMargins left="0.315277777777778" right="0.315277777777778" top="0.157638888888889" bottom="0.157638888888889" header="0.511805555555555" footer="0.511805555555555"/>
  <pageSetup paperSize="77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4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3" activeCellId="0" sqref="J23"/>
    </sheetView>
  </sheetViews>
  <sheetFormatPr defaultRowHeight="15"/>
  <cols>
    <col collapsed="false" hidden="false" max="1" min="1" style="82" width="1.70918367346939"/>
    <col collapsed="false" hidden="false" max="2" min="2" style="82" width="4.42857142857143"/>
    <col collapsed="false" hidden="false" max="3" min="3" style="82" width="15"/>
    <col collapsed="false" hidden="false" max="4" min="4" style="82" width="33.2908163265306"/>
    <col collapsed="false" hidden="false" max="5" min="5" style="82" width="4.70918367346939"/>
    <col collapsed="false" hidden="false" max="6" min="6" style="82" width="5.13775510204082"/>
    <col collapsed="false" hidden="false" max="7" min="7" style="82" width="5.85714285714286"/>
    <col collapsed="false" hidden="false" max="8" min="8" style="82" width="3.41836734693878"/>
    <col collapsed="false" hidden="false" max="9" min="9" style="82" width="4.86224489795918"/>
    <col collapsed="false" hidden="false" max="10" min="10" style="82" width="26"/>
    <col collapsed="false" hidden="false" max="11" min="11" style="82" width="15"/>
    <col collapsed="false" hidden="false" max="12" min="12" style="82" width="5.00510204081633"/>
    <col collapsed="false" hidden="false" max="13" min="13" style="82" width="4.86224489795918"/>
    <col collapsed="false" hidden="false" max="14" min="14" style="82" width="5.28061224489796"/>
    <col collapsed="false" hidden="false" max="1025" min="15" style="82" width="10.8520408163265"/>
  </cols>
  <sheetData>
    <row r="1" customFormat="false" ht="15" hidden="false" customHeight="false" outlineLevel="0" collapsed="false">
      <c r="A1" s="0"/>
      <c r="B1" s="156" t="s">
        <v>389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customFormat="false" ht="15.75" hidden="false" customHeight="false" outlineLevel="0" collapsed="false">
      <c r="A2" s="0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customFormat="false" ht="4.5" hidden="false" customHeight="true" outlineLevel="0" collapsed="false">
      <c r="A3" s="0"/>
      <c r="B3" s="0"/>
      <c r="C3" s="0"/>
      <c r="D3" s="0"/>
      <c r="E3" s="0"/>
      <c r="F3" s="0"/>
      <c r="G3" s="0"/>
      <c r="H3" s="0"/>
      <c r="I3" s="0"/>
      <c r="J3" s="0"/>
      <c r="K3" s="0"/>
      <c r="L3" s="0"/>
      <c r="M3" s="0"/>
      <c r="N3" s="0"/>
    </row>
    <row r="4" customFormat="false" ht="15.75" hidden="false" customHeight="false" outlineLevel="0" collapsed="false">
      <c r="A4" s="0"/>
      <c r="B4" s="0"/>
      <c r="C4" s="84" t="s">
        <v>150</v>
      </c>
      <c r="D4" s="85" t="s">
        <v>390</v>
      </c>
      <c r="E4" s="0"/>
      <c r="F4" s="0"/>
      <c r="G4" s="0"/>
      <c r="H4" s="0"/>
      <c r="I4" s="0"/>
      <c r="J4" s="0"/>
      <c r="K4" s="86" t="s">
        <v>152</v>
      </c>
      <c r="L4" s="87" t="s">
        <v>266</v>
      </c>
      <c r="M4" s="0"/>
      <c r="N4" s="0"/>
    </row>
    <row r="5" customFormat="false" ht="15.75" hidden="false" customHeight="false" outlineLevel="0" collapsed="false">
      <c r="A5" s="0"/>
      <c r="B5" s="0"/>
      <c r="C5" s="88"/>
      <c r="D5" s="89"/>
      <c r="E5" s="0"/>
      <c r="F5" s="0"/>
      <c r="G5" s="0"/>
      <c r="H5" s="0"/>
      <c r="I5" s="0"/>
      <c r="J5" s="0"/>
      <c r="K5" s="86" t="s">
        <v>154</v>
      </c>
      <c r="L5" s="87" t="n">
        <v>26</v>
      </c>
      <c r="M5" s="90" t="n">
        <v>13</v>
      </c>
      <c r="N5" s="0"/>
    </row>
    <row r="6" customFormat="false" ht="3" hidden="false" customHeight="true" outlineLevel="0" collapsed="false">
      <c r="A6" s="0"/>
      <c r="B6" s="0"/>
      <c r="C6" s="0"/>
      <c r="D6" s="0"/>
      <c r="E6" s="0"/>
      <c r="F6" s="0"/>
      <c r="G6" s="0"/>
      <c r="H6" s="0"/>
      <c r="I6" s="0"/>
      <c r="J6" s="0"/>
      <c r="K6" s="0"/>
      <c r="L6" s="0"/>
      <c r="M6" s="0"/>
      <c r="N6" s="0"/>
    </row>
    <row r="7" customFormat="false" ht="15" hidden="false" customHeight="true" outlineLevel="0" collapsed="false">
      <c r="A7" s="0"/>
      <c r="B7" s="91" t="s">
        <v>155</v>
      </c>
      <c r="C7" s="92" t="s">
        <v>156</v>
      </c>
      <c r="D7" s="92"/>
      <c r="E7" s="93" t="s">
        <v>157</v>
      </c>
      <c r="F7" s="94" t="s">
        <v>158</v>
      </c>
      <c r="G7" s="95" t="s">
        <v>115</v>
      </c>
      <c r="H7" s="96"/>
      <c r="I7" s="91" t="s">
        <v>155</v>
      </c>
      <c r="J7" s="92" t="s">
        <v>159</v>
      </c>
      <c r="K7" s="92"/>
      <c r="L7" s="93" t="s">
        <v>158</v>
      </c>
      <c r="M7" s="94" t="s">
        <v>157</v>
      </c>
      <c r="N7" s="95" t="s">
        <v>115</v>
      </c>
    </row>
    <row r="8" customFormat="false" ht="15" hidden="false" customHeight="false" outlineLevel="0" collapsed="false">
      <c r="A8" s="0"/>
      <c r="B8" s="97" t="n">
        <v>2</v>
      </c>
      <c r="C8" s="98" t="s">
        <v>160</v>
      </c>
      <c r="D8" s="99" t="s">
        <v>391</v>
      </c>
      <c r="E8" s="100" t="n">
        <v>96</v>
      </c>
      <c r="F8" s="101" t="n">
        <v>72</v>
      </c>
      <c r="G8" s="102" t="n">
        <f aca="false">E8-F8</f>
        <v>24</v>
      </c>
      <c r="H8" s="0"/>
      <c r="I8" s="97" t="n">
        <v>1</v>
      </c>
      <c r="J8" s="99" t="s">
        <v>325</v>
      </c>
      <c r="K8" s="98" t="s">
        <v>163</v>
      </c>
      <c r="L8" s="99" t="n">
        <v>97</v>
      </c>
      <c r="M8" s="103" t="n">
        <v>101</v>
      </c>
      <c r="N8" s="104" t="n">
        <f aca="false">M8-L8</f>
        <v>4</v>
      </c>
    </row>
    <row r="9" customFormat="false" ht="15" hidden="false" customHeight="false" outlineLevel="0" collapsed="false">
      <c r="A9" s="0"/>
      <c r="B9" s="97" t="n">
        <v>4</v>
      </c>
      <c r="C9" s="98" t="s">
        <v>160</v>
      </c>
      <c r="D9" s="99" t="s">
        <v>392</v>
      </c>
      <c r="E9" s="100" t="n">
        <v>98</v>
      </c>
      <c r="F9" s="101" t="n">
        <v>66</v>
      </c>
      <c r="G9" s="102" t="n">
        <f aca="false">E9-F9</f>
        <v>32</v>
      </c>
      <c r="H9" s="0"/>
      <c r="I9" s="97" t="n">
        <v>3</v>
      </c>
      <c r="J9" s="99" t="s">
        <v>393</v>
      </c>
      <c r="K9" s="98" t="s">
        <v>163</v>
      </c>
      <c r="L9" s="99" t="n">
        <v>67</v>
      </c>
      <c r="M9" s="103" t="n">
        <v>94</v>
      </c>
      <c r="N9" s="104" t="n">
        <f aca="false">M9-L9</f>
        <v>27</v>
      </c>
    </row>
    <row r="10" customFormat="false" ht="15" hidden="false" customHeight="false" outlineLevel="0" collapsed="false">
      <c r="A10" s="0"/>
      <c r="B10" s="97" t="n">
        <v>5</v>
      </c>
      <c r="C10" s="98" t="s">
        <v>160</v>
      </c>
      <c r="D10" s="99" t="s">
        <v>382</v>
      </c>
      <c r="E10" s="100" t="n">
        <v>96</v>
      </c>
      <c r="F10" s="101" t="n">
        <v>79</v>
      </c>
      <c r="G10" s="102" t="n">
        <f aca="false">E10-F10</f>
        <v>17</v>
      </c>
      <c r="H10" s="0"/>
      <c r="I10" s="97" t="n">
        <v>7</v>
      </c>
      <c r="J10" s="99" t="s">
        <v>377</v>
      </c>
      <c r="K10" s="98" t="s">
        <v>163</v>
      </c>
      <c r="L10" s="99" t="n">
        <v>76</v>
      </c>
      <c r="M10" s="103" t="n">
        <v>71</v>
      </c>
      <c r="N10" s="104" t="n">
        <f aca="false">M10-L10</f>
        <v>-5</v>
      </c>
    </row>
    <row r="11" customFormat="false" ht="15" hidden="false" customHeight="false" outlineLevel="0" collapsed="false">
      <c r="A11" s="0"/>
      <c r="B11" s="97" t="n">
        <v>6</v>
      </c>
      <c r="C11" s="98" t="s">
        <v>160</v>
      </c>
      <c r="D11" s="99" t="s">
        <v>394</v>
      </c>
      <c r="E11" s="100" t="n">
        <v>110</v>
      </c>
      <c r="F11" s="101" t="n">
        <v>88</v>
      </c>
      <c r="G11" s="102" t="n">
        <f aca="false">E11-F11</f>
        <v>22</v>
      </c>
      <c r="H11" s="0"/>
      <c r="I11" s="97" t="n">
        <v>9</v>
      </c>
      <c r="J11" s="99" t="s">
        <v>374</v>
      </c>
      <c r="K11" s="98" t="s">
        <v>163</v>
      </c>
      <c r="L11" s="99" t="n">
        <v>85</v>
      </c>
      <c r="M11" s="103" t="n">
        <v>75</v>
      </c>
      <c r="N11" s="104" t="n">
        <f aca="false">M11-L11</f>
        <v>-10</v>
      </c>
    </row>
    <row r="12" customFormat="false" ht="15" hidden="false" customHeight="false" outlineLevel="0" collapsed="false">
      <c r="A12" s="0"/>
      <c r="B12" s="97" t="n">
        <v>8</v>
      </c>
      <c r="C12" s="98" t="s">
        <v>160</v>
      </c>
      <c r="D12" s="99" t="s">
        <v>395</v>
      </c>
      <c r="E12" s="100" t="n">
        <v>111</v>
      </c>
      <c r="F12" s="101" t="n">
        <v>86</v>
      </c>
      <c r="G12" s="102" t="n">
        <f aca="false">E12-F12</f>
        <v>25</v>
      </c>
      <c r="H12" s="0"/>
      <c r="I12" s="97" t="n">
        <v>10</v>
      </c>
      <c r="J12" s="99" t="s">
        <v>396</v>
      </c>
      <c r="K12" s="98" t="s">
        <v>163</v>
      </c>
      <c r="L12" s="99" t="n">
        <v>82</v>
      </c>
      <c r="M12" s="103" t="n">
        <v>69</v>
      </c>
      <c r="N12" s="104" t="n">
        <f aca="false">M12-L12</f>
        <v>-13</v>
      </c>
    </row>
    <row r="13" customFormat="false" ht="15" hidden="false" customHeight="false" outlineLevel="0" collapsed="false">
      <c r="A13" s="0"/>
      <c r="B13" s="97" t="n">
        <v>11</v>
      </c>
      <c r="C13" s="98" t="s">
        <v>160</v>
      </c>
      <c r="D13" s="99" t="s">
        <v>314</v>
      </c>
      <c r="E13" s="100" t="n">
        <v>99</v>
      </c>
      <c r="F13" s="101" t="n">
        <v>88</v>
      </c>
      <c r="G13" s="102" t="n">
        <f aca="false">E13-F13</f>
        <v>11</v>
      </c>
      <c r="H13" s="0"/>
      <c r="I13" s="97" t="n">
        <v>12</v>
      </c>
      <c r="J13" s="99" t="s">
        <v>378</v>
      </c>
      <c r="K13" s="98" t="s">
        <v>163</v>
      </c>
      <c r="L13" s="99" t="n">
        <v>65</v>
      </c>
      <c r="M13" s="103" t="n">
        <v>75</v>
      </c>
      <c r="N13" s="104" t="n">
        <f aca="false">M13-L13</f>
        <v>10</v>
      </c>
    </row>
    <row r="14" customFormat="false" ht="15" hidden="false" customHeight="false" outlineLevel="0" collapsed="false">
      <c r="A14" s="0"/>
      <c r="B14" s="97" t="n">
        <v>13</v>
      </c>
      <c r="C14" s="98" t="s">
        <v>160</v>
      </c>
      <c r="D14" s="99" t="s">
        <v>357</v>
      </c>
      <c r="E14" s="100" t="n">
        <v>92</v>
      </c>
      <c r="F14" s="101" t="n">
        <v>83</v>
      </c>
      <c r="G14" s="102" t="n">
        <f aca="false">E14-F14</f>
        <v>9</v>
      </c>
      <c r="H14" s="0"/>
      <c r="I14" s="97" t="n">
        <v>15</v>
      </c>
      <c r="J14" s="99" t="s">
        <v>397</v>
      </c>
      <c r="K14" s="98" t="s">
        <v>163</v>
      </c>
      <c r="L14" s="99" t="n">
        <v>70</v>
      </c>
      <c r="M14" s="103" t="n">
        <v>79</v>
      </c>
      <c r="N14" s="104" t="n">
        <f aca="false">M14-L14</f>
        <v>9</v>
      </c>
    </row>
    <row r="15" customFormat="false" ht="15" hidden="false" customHeight="false" outlineLevel="0" collapsed="false">
      <c r="A15" s="0"/>
      <c r="B15" s="97" t="n">
        <v>14</v>
      </c>
      <c r="C15" s="98" t="s">
        <v>160</v>
      </c>
      <c r="D15" s="99" t="s">
        <v>325</v>
      </c>
      <c r="E15" s="100" t="n">
        <v>94</v>
      </c>
      <c r="F15" s="101" t="n">
        <v>83</v>
      </c>
      <c r="G15" s="102" t="n">
        <f aca="false">E15-F15</f>
        <v>11</v>
      </c>
      <c r="H15" s="0"/>
      <c r="I15" s="97" t="n">
        <v>17</v>
      </c>
      <c r="J15" s="99" t="s">
        <v>392</v>
      </c>
      <c r="K15" s="98" t="s">
        <v>163</v>
      </c>
      <c r="L15" s="99" t="n">
        <v>71</v>
      </c>
      <c r="M15" s="103" t="n">
        <v>109</v>
      </c>
      <c r="N15" s="104" t="n">
        <f aca="false">M15-L15</f>
        <v>38</v>
      </c>
    </row>
    <row r="16" customFormat="false" ht="15" hidden="false" customHeight="false" outlineLevel="0" collapsed="false">
      <c r="A16" s="0"/>
      <c r="B16" s="97" t="n">
        <v>16</v>
      </c>
      <c r="C16" s="98" t="s">
        <v>160</v>
      </c>
      <c r="D16" s="99" t="s">
        <v>398</v>
      </c>
      <c r="E16" s="100" t="n">
        <v>96</v>
      </c>
      <c r="F16" s="101" t="n">
        <v>77</v>
      </c>
      <c r="G16" s="102" t="n">
        <f aca="false">E16-F16</f>
        <v>19</v>
      </c>
      <c r="H16" s="0"/>
      <c r="I16" s="97" t="n">
        <v>18</v>
      </c>
      <c r="J16" s="99" t="s">
        <v>399</v>
      </c>
      <c r="K16" s="98" t="s">
        <v>163</v>
      </c>
      <c r="L16" s="99" t="n">
        <v>83</v>
      </c>
      <c r="M16" s="103" t="n">
        <v>100</v>
      </c>
      <c r="N16" s="104" t="n">
        <f aca="false">M16-L16</f>
        <v>17</v>
      </c>
    </row>
    <row r="17" customFormat="false" ht="15" hidden="false" customHeight="false" outlineLevel="0" collapsed="false">
      <c r="A17" s="0"/>
      <c r="B17" s="97" t="n">
        <v>20</v>
      </c>
      <c r="C17" s="98" t="s">
        <v>160</v>
      </c>
      <c r="D17" s="99" t="s">
        <v>377</v>
      </c>
      <c r="E17" s="100" t="n">
        <v>98</v>
      </c>
      <c r="F17" s="101" t="n">
        <v>86</v>
      </c>
      <c r="G17" s="102" t="n">
        <f aca="false">E17-F17</f>
        <v>12</v>
      </c>
      <c r="H17" s="0"/>
      <c r="I17" s="97" t="n">
        <v>19</v>
      </c>
      <c r="J17" s="99" t="s">
        <v>400</v>
      </c>
      <c r="K17" s="98" t="s">
        <v>163</v>
      </c>
      <c r="L17" s="99" t="n">
        <v>68</v>
      </c>
      <c r="M17" s="103" t="n">
        <v>91</v>
      </c>
      <c r="N17" s="104" t="n">
        <f aca="false">M17-L17</f>
        <v>23</v>
      </c>
    </row>
    <row r="18" customFormat="false" ht="15" hidden="false" customHeight="false" outlineLevel="0" collapsed="false">
      <c r="A18" s="0"/>
      <c r="B18" s="97" t="n">
        <v>22</v>
      </c>
      <c r="C18" s="98" t="s">
        <v>160</v>
      </c>
      <c r="D18" s="99" t="s">
        <v>374</v>
      </c>
      <c r="E18" s="100" t="n">
        <v>99</v>
      </c>
      <c r="F18" s="101" t="n">
        <v>84</v>
      </c>
      <c r="G18" s="102" t="n">
        <f aca="false">E18-F18</f>
        <v>15</v>
      </c>
      <c r="H18" s="0"/>
      <c r="I18" s="97" t="n">
        <v>21</v>
      </c>
      <c r="J18" s="99" t="s">
        <v>395</v>
      </c>
      <c r="K18" s="98" t="s">
        <v>163</v>
      </c>
      <c r="L18" s="99" t="n">
        <v>83</v>
      </c>
      <c r="M18" s="103" t="n">
        <v>95</v>
      </c>
      <c r="N18" s="104" t="n">
        <f aca="false">M18-L18</f>
        <v>12</v>
      </c>
    </row>
    <row r="19" customFormat="false" ht="15" hidden="false" customHeight="false" outlineLevel="0" collapsed="false">
      <c r="A19" s="0"/>
      <c r="B19" s="97" t="n">
        <v>23</v>
      </c>
      <c r="C19" s="98" t="s">
        <v>160</v>
      </c>
      <c r="D19" s="99" t="s">
        <v>396</v>
      </c>
      <c r="E19" s="100" t="n">
        <v>99</v>
      </c>
      <c r="F19" s="101" t="n">
        <v>77</v>
      </c>
      <c r="G19" s="102" t="n">
        <f aca="false">E19-F19</f>
        <v>22</v>
      </c>
      <c r="H19" s="0"/>
      <c r="I19" s="97" t="n">
        <v>24</v>
      </c>
      <c r="J19" s="99" t="s">
        <v>401</v>
      </c>
      <c r="K19" s="98" t="s">
        <v>163</v>
      </c>
      <c r="L19" s="99" t="n">
        <v>88</v>
      </c>
      <c r="M19" s="103" t="n">
        <v>80</v>
      </c>
      <c r="N19" s="104" t="n">
        <f aca="false">M19-L19</f>
        <v>-8</v>
      </c>
    </row>
    <row r="20" customFormat="false" ht="15" hidden="false" customHeight="false" outlineLevel="0" collapsed="false">
      <c r="A20" s="0"/>
      <c r="B20" s="97" t="n">
        <v>25</v>
      </c>
      <c r="C20" s="98" t="s">
        <v>160</v>
      </c>
      <c r="D20" s="99" t="s">
        <v>378</v>
      </c>
      <c r="E20" s="100" t="n">
        <v>98</v>
      </c>
      <c r="F20" s="101" t="n">
        <v>77</v>
      </c>
      <c r="G20" s="102" t="n">
        <f aca="false">E20-F20</f>
        <v>21</v>
      </c>
      <c r="H20" s="0"/>
      <c r="I20" s="97" t="n">
        <v>26</v>
      </c>
      <c r="J20" s="99" t="s">
        <v>357</v>
      </c>
      <c r="K20" s="98" t="s">
        <v>163</v>
      </c>
      <c r="L20" s="99" t="n">
        <v>84</v>
      </c>
      <c r="M20" s="103" t="n">
        <v>79</v>
      </c>
      <c r="N20" s="104" t="n">
        <f aca="false">M20-L20</f>
        <v>-5</v>
      </c>
    </row>
    <row r="21" customFormat="false" ht="15" hidden="false" customHeight="false" outlineLevel="0" collapsed="false">
      <c r="A21" s="0"/>
      <c r="B21" s="97"/>
      <c r="C21" s="98"/>
      <c r="D21" s="99"/>
      <c r="E21" s="100"/>
      <c r="F21" s="101"/>
      <c r="G21" s="102"/>
      <c r="H21" s="0"/>
      <c r="I21" s="97"/>
      <c r="J21" s="99"/>
      <c r="K21" s="98"/>
      <c r="L21" s="99"/>
      <c r="M21" s="103"/>
      <c r="N21" s="104"/>
    </row>
    <row r="22" customFormat="false" ht="15" hidden="false" customHeight="false" outlineLevel="0" collapsed="false">
      <c r="A22" s="0"/>
      <c r="B22" s="97"/>
      <c r="C22" s="98"/>
      <c r="D22" s="99"/>
      <c r="E22" s="100"/>
      <c r="F22" s="101"/>
      <c r="G22" s="102"/>
      <c r="H22" s="0"/>
      <c r="I22" s="97"/>
      <c r="J22" s="99"/>
      <c r="K22" s="98"/>
      <c r="L22" s="99"/>
      <c r="M22" s="103"/>
      <c r="N22" s="104"/>
    </row>
    <row r="23" customFormat="false" ht="15" hidden="false" customHeight="false" outlineLevel="0" collapsed="false">
      <c r="A23" s="0"/>
      <c r="B23" s="97"/>
      <c r="C23" s="98"/>
      <c r="D23" s="99"/>
      <c r="E23" s="100"/>
      <c r="F23" s="101"/>
      <c r="G23" s="102"/>
      <c r="H23" s="0"/>
      <c r="I23" s="97"/>
      <c r="J23" s="99"/>
      <c r="K23" s="98"/>
      <c r="L23" s="99"/>
      <c r="M23" s="103"/>
      <c r="N23" s="104"/>
    </row>
    <row r="24" customFormat="false" ht="15" hidden="false" customHeight="false" outlineLevel="0" collapsed="false">
      <c r="A24" s="0"/>
      <c r="B24" s="97"/>
      <c r="C24" s="98"/>
      <c r="D24" s="99"/>
      <c r="E24" s="100"/>
      <c r="F24" s="101"/>
      <c r="G24" s="102"/>
      <c r="H24" s="0"/>
      <c r="I24" s="97"/>
      <c r="J24" s="99"/>
      <c r="K24" s="98"/>
      <c r="L24" s="99"/>
      <c r="M24" s="103"/>
      <c r="N24" s="104"/>
    </row>
    <row r="25" customFormat="false" ht="15" hidden="false" customHeight="false" outlineLevel="0" collapsed="false">
      <c r="A25" s="0"/>
      <c r="B25" s="97"/>
      <c r="C25" s="98"/>
      <c r="D25" s="99"/>
      <c r="E25" s="100"/>
      <c r="F25" s="101"/>
      <c r="G25" s="102"/>
      <c r="H25" s="0"/>
      <c r="I25" s="97"/>
      <c r="J25" s="99"/>
      <c r="K25" s="98"/>
      <c r="L25" s="99"/>
      <c r="M25" s="103"/>
      <c r="N25" s="104"/>
    </row>
    <row r="26" customFormat="false" ht="15" hidden="false" customHeight="false" outlineLevel="0" collapsed="false">
      <c r="A26" s="0"/>
      <c r="B26" s="97"/>
      <c r="C26" s="99"/>
      <c r="D26" s="99"/>
      <c r="E26" s="100"/>
      <c r="F26" s="101"/>
      <c r="G26" s="102"/>
      <c r="H26" s="0"/>
      <c r="I26" s="97"/>
      <c r="J26" s="99"/>
      <c r="K26" s="99"/>
      <c r="L26" s="99"/>
      <c r="M26" s="103"/>
      <c r="N26" s="105"/>
    </row>
    <row r="27" customFormat="false" ht="15.75" hidden="false" customHeight="false" outlineLevel="0" collapsed="false">
      <c r="A27" s="0"/>
      <c r="B27" s="106"/>
      <c r="C27" s="107" t="s">
        <v>108</v>
      </c>
      <c r="D27" s="108"/>
      <c r="E27" s="109" t="n">
        <f aca="false">SUM(E8:E25)</f>
        <v>1286</v>
      </c>
      <c r="F27" s="109" t="n">
        <f aca="false">SUM(F8:F25)</f>
        <v>1046</v>
      </c>
      <c r="G27" s="110" t="n">
        <f aca="false">SUM(G8:G25)</f>
        <v>240</v>
      </c>
      <c r="H27" s="0"/>
      <c r="I27" s="106"/>
      <c r="J27" s="108"/>
      <c r="K27" s="108"/>
      <c r="L27" s="108" t="n">
        <f aca="false">SUM(L8:L25)</f>
        <v>1019</v>
      </c>
      <c r="M27" s="108" t="n">
        <f aca="false">SUM(M8:M25)</f>
        <v>1118</v>
      </c>
      <c r="N27" s="111" t="n">
        <f aca="false">SUM(N8:N25)</f>
        <v>99</v>
      </c>
    </row>
    <row r="28" customFormat="false" ht="7.5" hidden="false" customHeight="true" outlineLevel="0" collapsed="false">
      <c r="A28" s="0"/>
      <c r="B28" s="0"/>
      <c r="C28" s="0"/>
      <c r="D28" s="0"/>
      <c r="E28" s="0"/>
      <c r="F28" s="0"/>
      <c r="G28" s="0"/>
      <c r="H28" s="0"/>
      <c r="I28" s="0"/>
      <c r="J28" s="0"/>
      <c r="K28" s="0"/>
      <c r="L28" s="0"/>
      <c r="M28" s="0"/>
    </row>
    <row r="29" customFormat="false" ht="15.75" hidden="false" customHeight="false" outlineLevel="0" collapsed="false">
      <c r="A29" s="0"/>
      <c r="B29" s="0"/>
      <c r="C29" s="0"/>
      <c r="D29" s="0"/>
      <c r="E29" s="112" t="s">
        <v>180</v>
      </c>
      <c r="F29" s="113" t="s">
        <v>181</v>
      </c>
      <c r="G29" s="0"/>
      <c r="H29" s="0"/>
      <c r="I29" s="0"/>
      <c r="J29" s="114"/>
      <c r="K29" s="115"/>
      <c r="L29" s="93" t="s">
        <v>7</v>
      </c>
      <c r="M29" s="95" t="s">
        <v>8</v>
      </c>
    </row>
    <row r="30" customFormat="false" ht="15" hidden="false" customHeight="false" outlineLevel="0" collapsed="false">
      <c r="A30" s="0"/>
      <c r="B30" s="0"/>
      <c r="C30" s="0"/>
      <c r="D30" s="116" t="s">
        <v>182</v>
      </c>
      <c r="E30" s="117" t="n">
        <f aca="false">E27</f>
        <v>1286</v>
      </c>
      <c r="F30" s="118" t="n">
        <f aca="false">E30/$M$5</f>
        <v>98.9230769230769</v>
      </c>
      <c r="G30" s="0"/>
      <c r="H30" s="0"/>
      <c r="I30" s="0"/>
      <c r="J30" s="119" t="s">
        <v>183</v>
      </c>
      <c r="K30" s="99"/>
      <c r="L30" s="120" t="n">
        <v>13</v>
      </c>
      <c r="M30" s="121" t="n">
        <v>0</v>
      </c>
    </row>
    <row r="31" customFormat="false" ht="15" hidden="false" customHeight="false" outlineLevel="0" collapsed="false">
      <c r="A31" s="0"/>
      <c r="B31" s="0"/>
      <c r="C31" s="0"/>
      <c r="D31" s="157" t="s">
        <v>184</v>
      </c>
      <c r="E31" s="101" t="n">
        <f aca="false">F27</f>
        <v>1046</v>
      </c>
      <c r="F31" s="102" t="n">
        <f aca="false">E31/$M$5</f>
        <v>80.4615384615385</v>
      </c>
      <c r="G31" s="0"/>
      <c r="H31" s="0"/>
      <c r="I31" s="0"/>
      <c r="J31" s="119" t="s">
        <v>185</v>
      </c>
      <c r="K31" s="99"/>
      <c r="L31" s="120" t="n">
        <v>8</v>
      </c>
      <c r="M31" s="121" t="n">
        <v>5</v>
      </c>
    </row>
    <row r="32" customFormat="false" ht="15.75" hidden="false" customHeight="false" outlineLevel="0" collapsed="false">
      <c r="A32" s="89"/>
      <c r="B32" s="89"/>
      <c r="C32" s="89"/>
      <c r="D32" s="157" t="s">
        <v>186</v>
      </c>
      <c r="E32" s="101" t="n">
        <f aca="false">M27</f>
        <v>1118</v>
      </c>
      <c r="F32" s="102" t="n">
        <f aca="false">E32/$M$5</f>
        <v>86</v>
      </c>
      <c r="G32" s="89"/>
      <c r="H32" s="89"/>
      <c r="I32" s="89"/>
      <c r="J32" s="125" t="s">
        <v>187</v>
      </c>
      <c r="K32" s="108"/>
      <c r="L32" s="126" t="n">
        <f aca="false">L30+L31</f>
        <v>21</v>
      </c>
      <c r="M32" s="127" t="n">
        <f aca="false">M30+M31</f>
        <v>5</v>
      </c>
    </row>
    <row r="33" customFormat="false" ht="15" hidden="false" customHeight="false" outlineLevel="0" collapsed="false">
      <c r="A33" s="89"/>
      <c r="B33" s="128"/>
      <c r="C33" s="89"/>
      <c r="D33" s="157" t="s">
        <v>188</v>
      </c>
      <c r="E33" s="101" t="n">
        <f aca="false">L27</f>
        <v>1019</v>
      </c>
      <c r="F33" s="102" t="n">
        <f aca="false">E33/$M$5</f>
        <v>78.3846153846154</v>
      </c>
      <c r="G33" s="89"/>
      <c r="H33" s="89"/>
      <c r="I33" s="89"/>
      <c r="J33" s="131"/>
      <c r="K33" s="132"/>
      <c r="L33" s="133" t="s">
        <v>189</v>
      </c>
      <c r="M33" s="134" t="s">
        <v>190</v>
      </c>
    </row>
    <row r="34" customFormat="false" ht="15" hidden="false" customHeight="false" outlineLevel="0" collapsed="false">
      <c r="A34" s="89"/>
      <c r="B34" s="128"/>
      <c r="C34" s="89"/>
      <c r="D34" s="157" t="s">
        <v>191</v>
      </c>
      <c r="E34" s="101" t="n">
        <f aca="false">E30+E32</f>
        <v>2404</v>
      </c>
      <c r="F34" s="102" t="n">
        <f aca="false">E34/$L$5</f>
        <v>92.4615384615385</v>
      </c>
      <c r="G34" s="89"/>
      <c r="H34" s="89"/>
      <c r="I34" s="89"/>
      <c r="J34" s="154" t="s">
        <v>192</v>
      </c>
      <c r="K34" s="139"/>
      <c r="L34" s="140" t="n">
        <v>32</v>
      </c>
      <c r="M34" s="141" t="n">
        <v>0</v>
      </c>
    </row>
    <row r="35" customFormat="false" ht="15.75" hidden="false" customHeight="false" outlineLevel="0" collapsed="false">
      <c r="A35" s="89"/>
      <c r="B35" s="128"/>
      <c r="C35" s="89"/>
      <c r="D35" s="129" t="s">
        <v>193</v>
      </c>
      <c r="E35" s="130" t="n">
        <f aca="false">E31+E33</f>
        <v>2065</v>
      </c>
      <c r="F35" s="110" t="n">
        <f aca="false">E35/$L$5</f>
        <v>79.4230769230769</v>
      </c>
      <c r="G35" s="89"/>
      <c r="H35" s="89"/>
      <c r="I35" s="89"/>
      <c r="J35" s="155" t="s">
        <v>194</v>
      </c>
      <c r="K35" s="108"/>
      <c r="L35" s="143" t="n">
        <v>38</v>
      </c>
      <c r="M35" s="144" t="n">
        <v>13</v>
      </c>
    </row>
    <row r="36" customFormat="false" ht="15.75" hidden="false" customHeight="false" outlineLevel="0" collapsed="false">
      <c r="A36" s="89"/>
      <c r="B36" s="128"/>
      <c r="C36" s="89"/>
      <c r="D36" s="145"/>
      <c r="E36" s="146"/>
      <c r="F36" s="146"/>
      <c r="G36" s="89"/>
      <c r="H36" s="89"/>
      <c r="I36" s="89"/>
      <c r="J36" s="0"/>
      <c r="K36" s="0"/>
    </row>
    <row r="37" customFormat="false" ht="15.75" hidden="false" customHeight="false" outlineLevel="0" collapsed="false">
      <c r="C37" s="86" t="s">
        <v>195</v>
      </c>
      <c r="D37" s="147" t="s">
        <v>196</v>
      </c>
      <c r="E37" s="147"/>
      <c r="F37" s="147"/>
      <c r="G37" s="147"/>
      <c r="H37" s="147"/>
      <c r="I37" s="147"/>
      <c r="J37" s="147"/>
      <c r="K37" s="147"/>
    </row>
    <row r="38" customFormat="false" ht="15.75" hidden="false" customHeight="true" outlineLevel="0" collapsed="false">
      <c r="C38" s="148" t="s">
        <v>197</v>
      </c>
      <c r="D38" s="149" t="s">
        <v>402</v>
      </c>
      <c r="E38" s="149"/>
      <c r="F38" s="149"/>
      <c r="G38" s="149"/>
      <c r="H38" s="149"/>
      <c r="I38" s="149"/>
      <c r="J38" s="149"/>
      <c r="K38" s="149"/>
    </row>
    <row r="39" customFormat="false" ht="15.75" hidden="false" customHeight="false" outlineLevel="0" collapsed="false">
      <c r="C39" s="148"/>
      <c r="D39" s="149"/>
      <c r="E39" s="149"/>
      <c r="F39" s="149"/>
      <c r="G39" s="149"/>
      <c r="H39" s="149"/>
      <c r="I39" s="149"/>
      <c r="J39" s="149"/>
      <c r="K39" s="149"/>
    </row>
    <row r="40" customFormat="false" ht="15.75" hidden="false" customHeight="false" outlineLevel="0" collapsed="false">
      <c r="C40" s="148"/>
      <c r="D40" s="149"/>
      <c r="E40" s="149"/>
      <c r="F40" s="149"/>
      <c r="G40" s="149"/>
      <c r="H40" s="149"/>
      <c r="I40" s="149"/>
      <c r="J40" s="149"/>
      <c r="K40" s="149"/>
    </row>
  </sheetData>
  <mergeCells count="6">
    <mergeCell ref="B1:N2"/>
    <mergeCell ref="C7:D7"/>
    <mergeCell ref="J7:K7"/>
    <mergeCell ref="D37:K37"/>
    <mergeCell ref="C38:C40"/>
    <mergeCell ref="D38:K40"/>
  </mergeCells>
  <printOptions headings="false" gridLines="false" gridLinesSet="true" horizontalCentered="false" verticalCentered="false"/>
  <pageMargins left="0.315277777777778" right="0.315277777777778" top="0.157638888888889" bottom="0.157638888888889" header="0.511805555555555" footer="0.511805555555555"/>
  <pageSetup paperSize="77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4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Q20" activeCellId="0" sqref="Q20"/>
    </sheetView>
  </sheetViews>
  <sheetFormatPr defaultRowHeight="15"/>
  <cols>
    <col collapsed="false" hidden="false" max="1" min="1" style="82" width="1.70918367346939"/>
    <col collapsed="false" hidden="false" max="2" min="2" style="82" width="4.42857142857143"/>
    <col collapsed="false" hidden="false" max="3" min="3" style="82" width="15"/>
    <col collapsed="false" hidden="false" max="4" min="4" style="82" width="33.2908163265306"/>
    <col collapsed="false" hidden="false" max="5" min="5" style="82" width="4.70918367346939"/>
    <col collapsed="false" hidden="false" max="6" min="6" style="82" width="5.13775510204082"/>
    <col collapsed="false" hidden="false" max="7" min="7" style="82" width="5.85714285714286"/>
    <col collapsed="false" hidden="false" max="8" min="8" style="82" width="3.41836734693878"/>
    <col collapsed="false" hidden="false" max="9" min="9" style="82" width="4.86224489795918"/>
    <col collapsed="false" hidden="false" max="10" min="10" style="82" width="26"/>
    <col collapsed="false" hidden="false" max="11" min="11" style="82" width="15"/>
    <col collapsed="false" hidden="false" max="13" min="12" style="82" width="5.00510204081633"/>
    <col collapsed="false" hidden="false" max="14" min="14" style="82" width="5.28061224489796"/>
    <col collapsed="false" hidden="false" max="1025" min="15" style="82" width="10.8520408163265"/>
  </cols>
  <sheetData>
    <row r="1" customFormat="false" ht="10.5" hidden="false" customHeight="true" outlineLevel="0" collapsed="false">
      <c r="A1" s="0"/>
      <c r="B1" s="156" t="s">
        <v>403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customFormat="false" ht="12" hidden="false" customHeight="true" outlineLevel="0" collapsed="false">
      <c r="A2" s="0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customFormat="false" ht="4.5" hidden="false" customHeight="true" outlineLevel="0" collapsed="false">
      <c r="A3" s="0"/>
      <c r="B3" s="0"/>
      <c r="C3" s="0"/>
      <c r="D3" s="0"/>
      <c r="E3" s="0"/>
      <c r="F3" s="0"/>
      <c r="G3" s="0"/>
      <c r="H3" s="0"/>
      <c r="I3" s="0"/>
      <c r="J3" s="0"/>
      <c r="K3" s="0"/>
      <c r="L3" s="0"/>
      <c r="M3" s="0"/>
      <c r="N3" s="0"/>
    </row>
    <row r="4" customFormat="false" ht="14.1" hidden="false" customHeight="true" outlineLevel="0" collapsed="false">
      <c r="A4" s="0"/>
      <c r="B4" s="0"/>
      <c r="C4" s="84" t="s">
        <v>150</v>
      </c>
      <c r="D4" s="85" t="s">
        <v>390</v>
      </c>
      <c r="E4" s="0"/>
      <c r="F4" s="0"/>
      <c r="G4" s="0"/>
      <c r="H4" s="0"/>
      <c r="I4" s="0"/>
      <c r="J4" s="0"/>
      <c r="K4" s="86" t="s">
        <v>152</v>
      </c>
      <c r="L4" s="87" t="s">
        <v>404</v>
      </c>
      <c r="M4" s="0"/>
      <c r="N4" s="0"/>
    </row>
    <row r="5" customFormat="false" ht="15" hidden="false" customHeight="true" outlineLevel="0" collapsed="false">
      <c r="A5" s="0"/>
      <c r="B5" s="0"/>
      <c r="C5" s="88"/>
      <c r="D5" s="89"/>
      <c r="E5" s="0"/>
      <c r="F5" s="0"/>
      <c r="G5" s="0"/>
      <c r="H5" s="0"/>
      <c r="I5" s="0"/>
      <c r="J5" s="0"/>
      <c r="K5" s="86" t="s">
        <v>154</v>
      </c>
      <c r="L5" s="87" t="n">
        <v>38</v>
      </c>
      <c r="M5" s="219"/>
      <c r="N5" s="0"/>
    </row>
    <row r="6" customFormat="false" ht="3.95" hidden="false" customHeight="true" outlineLevel="0" collapsed="false">
      <c r="A6" s="0"/>
      <c r="B6" s="0"/>
      <c r="C6" s="0"/>
      <c r="D6" s="0"/>
      <c r="E6" s="0"/>
      <c r="F6" s="0"/>
      <c r="G6" s="0"/>
      <c r="H6" s="0"/>
      <c r="I6" s="0"/>
      <c r="J6" s="0"/>
      <c r="K6" s="0"/>
      <c r="L6" s="0"/>
      <c r="M6" s="0"/>
      <c r="N6" s="0"/>
    </row>
    <row r="7" customFormat="false" ht="15" hidden="false" customHeight="true" outlineLevel="0" collapsed="false">
      <c r="A7" s="0"/>
      <c r="B7" s="91" t="s">
        <v>155</v>
      </c>
      <c r="C7" s="92" t="s">
        <v>156</v>
      </c>
      <c r="D7" s="92"/>
      <c r="E7" s="93" t="s">
        <v>157</v>
      </c>
      <c r="F7" s="94" t="s">
        <v>158</v>
      </c>
      <c r="G7" s="95" t="s">
        <v>115</v>
      </c>
      <c r="H7" s="96"/>
      <c r="I7" s="91" t="s">
        <v>155</v>
      </c>
      <c r="J7" s="92" t="s">
        <v>159</v>
      </c>
      <c r="K7" s="92"/>
      <c r="L7" s="93" t="s">
        <v>158</v>
      </c>
      <c r="M7" s="94" t="s">
        <v>157</v>
      </c>
      <c r="N7" s="95" t="s">
        <v>115</v>
      </c>
    </row>
    <row r="8" customFormat="false" ht="14.25" hidden="false" customHeight="true" outlineLevel="0" collapsed="false">
      <c r="A8" s="0"/>
      <c r="B8" s="97" t="n">
        <v>1</v>
      </c>
      <c r="C8" s="98" t="s">
        <v>160</v>
      </c>
      <c r="D8" s="99" t="s">
        <v>405</v>
      </c>
      <c r="E8" s="100" t="n">
        <v>98</v>
      </c>
      <c r="F8" s="101" t="n">
        <v>74</v>
      </c>
      <c r="G8" s="102" t="n">
        <f aca="false">E8-F8</f>
        <v>24</v>
      </c>
      <c r="H8" s="0"/>
      <c r="I8" s="97" t="n">
        <v>2</v>
      </c>
      <c r="J8" s="99" t="s">
        <v>406</v>
      </c>
      <c r="K8" s="98" t="s">
        <v>163</v>
      </c>
      <c r="L8" s="99" t="n">
        <v>74</v>
      </c>
      <c r="M8" s="103" t="n">
        <v>61</v>
      </c>
      <c r="N8" s="104" t="n">
        <f aca="false">M8-L8</f>
        <v>-13</v>
      </c>
    </row>
    <row r="9" customFormat="false" ht="14.25" hidden="false" customHeight="true" outlineLevel="0" collapsed="false">
      <c r="A9" s="0"/>
      <c r="B9" s="97" t="n">
        <v>3</v>
      </c>
      <c r="C9" s="98" t="s">
        <v>160</v>
      </c>
      <c r="D9" s="99" t="s">
        <v>398</v>
      </c>
      <c r="E9" s="100" t="n">
        <v>97</v>
      </c>
      <c r="F9" s="101" t="n">
        <v>87</v>
      </c>
      <c r="G9" s="102" t="n">
        <f aca="false">E9-F9</f>
        <v>10</v>
      </c>
      <c r="H9" s="0"/>
      <c r="I9" s="97" t="n">
        <v>4</v>
      </c>
      <c r="J9" s="99" t="s">
        <v>391</v>
      </c>
      <c r="K9" s="98" t="s">
        <v>163</v>
      </c>
      <c r="L9" s="99" t="n">
        <v>79</v>
      </c>
      <c r="M9" s="103" t="n">
        <v>82</v>
      </c>
      <c r="N9" s="104" t="n">
        <f aca="false">M9-L9</f>
        <v>3</v>
      </c>
    </row>
    <row r="10" customFormat="false" ht="14.25" hidden="false" customHeight="true" outlineLevel="0" collapsed="false">
      <c r="A10" s="0"/>
      <c r="B10" s="97" t="n">
        <v>5</v>
      </c>
      <c r="C10" s="98" t="s">
        <v>160</v>
      </c>
      <c r="D10" s="99" t="s">
        <v>407</v>
      </c>
      <c r="E10" s="100" t="n">
        <v>92</v>
      </c>
      <c r="F10" s="101" t="n">
        <v>81</v>
      </c>
      <c r="G10" s="102" t="n">
        <f aca="false">E10-F10</f>
        <v>11</v>
      </c>
      <c r="H10" s="0"/>
      <c r="I10" s="97" t="n">
        <v>6</v>
      </c>
      <c r="J10" s="99" t="s">
        <v>377</v>
      </c>
      <c r="K10" s="98" t="s">
        <v>163</v>
      </c>
      <c r="L10" s="99" t="n">
        <v>89</v>
      </c>
      <c r="M10" s="103" t="n">
        <v>75</v>
      </c>
      <c r="N10" s="104" t="n">
        <f aca="false">M10-L10</f>
        <v>-14</v>
      </c>
    </row>
    <row r="11" customFormat="false" ht="14.25" hidden="false" customHeight="true" outlineLevel="0" collapsed="false">
      <c r="A11" s="0"/>
      <c r="B11" s="97" t="n">
        <v>7</v>
      </c>
      <c r="C11" s="98" t="s">
        <v>160</v>
      </c>
      <c r="D11" s="99" t="s">
        <v>396</v>
      </c>
      <c r="E11" s="100" t="n">
        <v>109</v>
      </c>
      <c r="F11" s="101" t="n">
        <v>68</v>
      </c>
      <c r="G11" s="102" t="n">
        <f aca="false">E11-F11</f>
        <v>41</v>
      </c>
      <c r="H11" s="0"/>
      <c r="I11" s="97" t="n">
        <v>8</v>
      </c>
      <c r="J11" s="99" t="s">
        <v>378</v>
      </c>
      <c r="K11" s="98" t="s">
        <v>163</v>
      </c>
      <c r="L11" s="99" t="n">
        <v>84</v>
      </c>
      <c r="M11" s="103" t="n">
        <v>86</v>
      </c>
      <c r="N11" s="104" t="n">
        <f aca="false">M11-L11</f>
        <v>2</v>
      </c>
    </row>
    <row r="12" customFormat="false" ht="14.25" hidden="false" customHeight="true" outlineLevel="0" collapsed="false">
      <c r="A12" s="0"/>
      <c r="B12" s="97" t="n">
        <v>9</v>
      </c>
      <c r="C12" s="98" t="s">
        <v>160</v>
      </c>
      <c r="D12" s="99" t="s">
        <v>392</v>
      </c>
      <c r="E12" s="100" t="n">
        <v>99</v>
      </c>
      <c r="F12" s="101" t="n">
        <v>63</v>
      </c>
      <c r="G12" s="102" t="n">
        <f aca="false">E12-F12</f>
        <v>36</v>
      </c>
      <c r="H12" s="0"/>
      <c r="I12" s="97" t="n">
        <v>10</v>
      </c>
      <c r="J12" s="99" t="s">
        <v>396</v>
      </c>
      <c r="K12" s="98" t="s">
        <v>163</v>
      </c>
      <c r="L12" s="99" t="n">
        <v>52</v>
      </c>
      <c r="M12" s="103" t="n">
        <v>102</v>
      </c>
      <c r="N12" s="104" t="n">
        <f aca="false">M12-L12</f>
        <v>50</v>
      </c>
    </row>
    <row r="13" customFormat="false" ht="14.25" hidden="false" customHeight="true" outlineLevel="0" collapsed="false">
      <c r="A13" s="0"/>
      <c r="B13" s="97" t="n">
        <v>11</v>
      </c>
      <c r="C13" s="98" t="s">
        <v>160</v>
      </c>
      <c r="D13" s="99" t="s">
        <v>408</v>
      </c>
      <c r="E13" s="100" t="n">
        <v>110</v>
      </c>
      <c r="F13" s="101" t="n">
        <v>59</v>
      </c>
      <c r="G13" s="102" t="n">
        <f aca="false">E13-F13</f>
        <v>51</v>
      </c>
      <c r="H13" s="0"/>
      <c r="I13" s="97" t="n">
        <v>12</v>
      </c>
      <c r="J13" s="99" t="s">
        <v>409</v>
      </c>
      <c r="K13" s="98" t="s">
        <v>163</v>
      </c>
      <c r="L13" s="99" t="n">
        <v>80</v>
      </c>
      <c r="M13" s="103" t="n">
        <v>85</v>
      </c>
      <c r="N13" s="104" t="n">
        <f aca="false">M13-L13</f>
        <v>5</v>
      </c>
    </row>
    <row r="14" customFormat="false" ht="14.25" hidden="false" customHeight="true" outlineLevel="0" collapsed="false">
      <c r="A14" s="0"/>
      <c r="B14" s="97" t="n">
        <v>13</v>
      </c>
      <c r="C14" s="98" t="s">
        <v>160</v>
      </c>
      <c r="D14" s="99" t="s">
        <v>410</v>
      </c>
      <c r="E14" s="100" t="n">
        <v>98</v>
      </c>
      <c r="F14" s="101" t="n">
        <v>87</v>
      </c>
      <c r="G14" s="102" t="n">
        <f aca="false">E14-F14</f>
        <v>11</v>
      </c>
      <c r="H14" s="0"/>
      <c r="I14" s="97" t="n">
        <v>14</v>
      </c>
      <c r="J14" s="99" t="s">
        <v>325</v>
      </c>
      <c r="K14" s="98" t="s">
        <v>163</v>
      </c>
      <c r="L14" s="99" t="n">
        <v>70</v>
      </c>
      <c r="M14" s="103" t="n">
        <v>81</v>
      </c>
      <c r="N14" s="104" t="n">
        <f aca="false">M14-L14</f>
        <v>11</v>
      </c>
    </row>
    <row r="15" customFormat="false" ht="14.25" hidden="false" customHeight="true" outlineLevel="0" collapsed="false">
      <c r="A15" s="0"/>
      <c r="B15" s="97" t="n">
        <v>15</v>
      </c>
      <c r="C15" s="98" t="s">
        <v>160</v>
      </c>
      <c r="D15" s="99" t="s">
        <v>357</v>
      </c>
      <c r="E15" s="100" t="n">
        <v>91</v>
      </c>
      <c r="F15" s="101" t="n">
        <v>81</v>
      </c>
      <c r="G15" s="102" t="n">
        <f aca="false">E15-F15</f>
        <v>10</v>
      </c>
      <c r="H15" s="0"/>
      <c r="I15" s="97" t="n">
        <v>16</v>
      </c>
      <c r="J15" s="99" t="s">
        <v>411</v>
      </c>
      <c r="K15" s="98" t="s">
        <v>163</v>
      </c>
      <c r="L15" s="99" t="n">
        <v>66</v>
      </c>
      <c r="M15" s="103" t="n">
        <v>103</v>
      </c>
      <c r="N15" s="104" t="n">
        <f aca="false">M15-L15</f>
        <v>37</v>
      </c>
    </row>
    <row r="16" customFormat="false" ht="14.25" hidden="false" customHeight="true" outlineLevel="0" collapsed="false">
      <c r="A16" s="0"/>
      <c r="B16" s="97" t="n">
        <v>17</v>
      </c>
      <c r="C16" s="98" t="s">
        <v>160</v>
      </c>
      <c r="D16" s="99" t="s">
        <v>412</v>
      </c>
      <c r="E16" s="100" t="n">
        <v>101</v>
      </c>
      <c r="F16" s="101" t="n">
        <v>71</v>
      </c>
      <c r="G16" s="102" t="n">
        <f aca="false">E16-F16</f>
        <v>30</v>
      </c>
      <c r="H16" s="0"/>
      <c r="I16" s="97" t="n">
        <v>18</v>
      </c>
      <c r="J16" s="99" t="s">
        <v>398</v>
      </c>
      <c r="K16" s="98" t="s">
        <v>163</v>
      </c>
      <c r="L16" s="99" t="n">
        <v>80</v>
      </c>
      <c r="M16" s="103" t="n">
        <v>101</v>
      </c>
      <c r="N16" s="104" t="n">
        <f aca="false">M16-L16</f>
        <v>21</v>
      </c>
    </row>
    <row r="17" customFormat="false" ht="14.25" hidden="false" customHeight="true" outlineLevel="0" collapsed="false">
      <c r="A17" s="0"/>
      <c r="B17" s="97" t="n">
        <v>19</v>
      </c>
      <c r="C17" s="98" t="s">
        <v>160</v>
      </c>
      <c r="D17" s="99" t="s">
        <v>391</v>
      </c>
      <c r="E17" s="100" t="n">
        <v>117</v>
      </c>
      <c r="F17" s="101" t="n">
        <v>69</v>
      </c>
      <c r="G17" s="102" t="n">
        <f aca="false">E17-F17</f>
        <v>48</v>
      </c>
      <c r="H17" s="0"/>
      <c r="I17" s="97" t="n">
        <v>20</v>
      </c>
      <c r="J17" s="99" t="s">
        <v>407</v>
      </c>
      <c r="K17" s="98" t="s">
        <v>163</v>
      </c>
      <c r="L17" s="99" t="n">
        <v>73</v>
      </c>
      <c r="M17" s="103" t="n">
        <v>107</v>
      </c>
      <c r="N17" s="104" t="n">
        <f aca="false">M17-L17</f>
        <v>34</v>
      </c>
    </row>
    <row r="18" customFormat="false" ht="14.25" hidden="false" customHeight="true" outlineLevel="0" collapsed="false">
      <c r="A18" s="0"/>
      <c r="B18" s="97" t="n">
        <v>21</v>
      </c>
      <c r="C18" s="98" t="s">
        <v>160</v>
      </c>
      <c r="D18" s="99" t="s">
        <v>377</v>
      </c>
      <c r="E18" s="100" t="n">
        <v>90</v>
      </c>
      <c r="F18" s="101" t="n">
        <v>89</v>
      </c>
      <c r="G18" s="102" t="n">
        <f aca="false">E18-F18</f>
        <v>1</v>
      </c>
      <c r="H18" s="0"/>
      <c r="I18" s="97" t="n">
        <v>22</v>
      </c>
      <c r="J18" s="99" t="s">
        <v>396</v>
      </c>
      <c r="K18" s="98" t="s">
        <v>163</v>
      </c>
      <c r="L18" s="99" t="n">
        <v>76</v>
      </c>
      <c r="M18" s="103" t="n">
        <v>104</v>
      </c>
      <c r="N18" s="104" t="n">
        <f aca="false">M18-L18</f>
        <v>28</v>
      </c>
    </row>
    <row r="19" customFormat="false" ht="14.25" hidden="false" customHeight="true" outlineLevel="0" collapsed="false">
      <c r="A19" s="0"/>
      <c r="B19" s="97" t="n">
        <v>23</v>
      </c>
      <c r="C19" s="98" t="s">
        <v>160</v>
      </c>
      <c r="D19" s="99" t="s">
        <v>378</v>
      </c>
      <c r="E19" s="100" t="n">
        <v>79</v>
      </c>
      <c r="F19" s="101" t="n">
        <v>68</v>
      </c>
      <c r="G19" s="102" t="n">
        <f aca="false">E19-F19</f>
        <v>11</v>
      </c>
      <c r="H19" s="0"/>
      <c r="I19" s="97" t="n">
        <v>24</v>
      </c>
      <c r="J19" s="99" t="s">
        <v>392</v>
      </c>
      <c r="K19" s="98" t="s">
        <v>163</v>
      </c>
      <c r="L19" s="99" t="n">
        <v>75</v>
      </c>
      <c r="M19" s="103" t="n">
        <v>100</v>
      </c>
      <c r="N19" s="104" t="n">
        <f aca="false">M19-L19</f>
        <v>25</v>
      </c>
    </row>
    <row r="20" customFormat="false" ht="14.25" hidden="false" customHeight="true" outlineLevel="0" collapsed="false">
      <c r="A20" s="0"/>
      <c r="B20" s="97" t="n">
        <v>25</v>
      </c>
      <c r="C20" s="98" t="s">
        <v>160</v>
      </c>
      <c r="D20" s="99" t="s">
        <v>396</v>
      </c>
      <c r="E20" s="100" t="n">
        <v>106</v>
      </c>
      <c r="F20" s="101" t="n">
        <v>64</v>
      </c>
      <c r="G20" s="102" t="n">
        <f aca="false">E20-F20</f>
        <v>42</v>
      </c>
      <c r="H20" s="0"/>
      <c r="I20" s="97" t="n">
        <v>26</v>
      </c>
      <c r="J20" s="99" t="s">
        <v>408</v>
      </c>
      <c r="K20" s="98" t="s">
        <v>163</v>
      </c>
      <c r="L20" s="99" t="n">
        <v>76</v>
      </c>
      <c r="M20" s="103" t="n">
        <v>79</v>
      </c>
      <c r="N20" s="104" t="n">
        <f aca="false">M20-L20</f>
        <v>3</v>
      </c>
    </row>
    <row r="21" customFormat="false" ht="14.25" hidden="false" customHeight="true" outlineLevel="0" collapsed="false">
      <c r="A21" s="0"/>
      <c r="B21" s="97" t="n">
        <v>27</v>
      </c>
      <c r="C21" s="98" t="s">
        <v>160</v>
      </c>
      <c r="D21" s="99" t="s">
        <v>409</v>
      </c>
      <c r="E21" s="100" t="n">
        <v>89</v>
      </c>
      <c r="F21" s="101" t="n">
        <v>88</v>
      </c>
      <c r="G21" s="102" t="n">
        <f aca="false">E21-F21</f>
        <v>1</v>
      </c>
      <c r="H21" s="0"/>
      <c r="I21" s="97" t="n">
        <v>28</v>
      </c>
      <c r="J21" s="99" t="s">
        <v>410</v>
      </c>
      <c r="K21" s="98" t="s">
        <v>163</v>
      </c>
      <c r="L21" s="99" t="n">
        <v>66</v>
      </c>
      <c r="M21" s="103" t="n">
        <v>84</v>
      </c>
      <c r="N21" s="104" t="n">
        <f aca="false">M21-L21</f>
        <v>18</v>
      </c>
    </row>
    <row r="22" customFormat="false" ht="14.25" hidden="false" customHeight="true" outlineLevel="0" collapsed="false">
      <c r="A22" s="0"/>
      <c r="B22" s="97" t="n">
        <v>29</v>
      </c>
      <c r="C22" s="98" t="s">
        <v>160</v>
      </c>
      <c r="D22" s="99" t="s">
        <v>325</v>
      </c>
      <c r="E22" s="100" t="n">
        <v>87</v>
      </c>
      <c r="F22" s="101" t="n">
        <v>73</v>
      </c>
      <c r="G22" s="102" t="n">
        <f aca="false">E22-F22</f>
        <v>14</v>
      </c>
      <c r="H22" s="0"/>
      <c r="I22" s="97" t="n">
        <v>30</v>
      </c>
      <c r="J22" s="99" t="s">
        <v>357</v>
      </c>
      <c r="K22" s="98" t="s">
        <v>163</v>
      </c>
      <c r="L22" s="99" t="n">
        <v>96</v>
      </c>
      <c r="M22" s="103" t="n">
        <v>85</v>
      </c>
      <c r="N22" s="104" t="n">
        <f aca="false">M22-L22</f>
        <v>-11</v>
      </c>
    </row>
    <row r="23" customFormat="false" ht="15" hidden="false" customHeight="false" outlineLevel="0" collapsed="false">
      <c r="A23" s="0"/>
      <c r="B23" s="97"/>
      <c r="C23" s="98"/>
      <c r="D23" s="98" t="s">
        <v>413</v>
      </c>
      <c r="E23" s="100"/>
      <c r="F23" s="101"/>
      <c r="G23" s="102"/>
      <c r="H23" s="0"/>
      <c r="I23" s="97"/>
      <c r="J23" s="98" t="s">
        <v>413</v>
      </c>
      <c r="K23" s="98"/>
      <c r="L23" s="99"/>
      <c r="M23" s="103"/>
      <c r="N23" s="104"/>
    </row>
    <row r="24" customFormat="false" ht="14.25" hidden="false" customHeight="true" outlineLevel="0" collapsed="false">
      <c r="A24" s="0"/>
      <c r="B24" s="97" t="n">
        <v>2</v>
      </c>
      <c r="C24" s="98" t="s">
        <v>160</v>
      </c>
      <c r="D24" s="99" t="s">
        <v>414</v>
      </c>
      <c r="E24" s="100" t="n">
        <v>60</v>
      </c>
      <c r="F24" s="101" t="n">
        <v>75</v>
      </c>
      <c r="G24" s="102" t="n">
        <f aca="false">E24-F24</f>
        <v>-15</v>
      </c>
      <c r="H24" s="0"/>
      <c r="I24" s="97" t="n">
        <v>1</v>
      </c>
      <c r="J24" s="99" t="s">
        <v>415</v>
      </c>
      <c r="K24" s="98" t="s">
        <v>163</v>
      </c>
      <c r="L24" s="99" t="n">
        <v>69</v>
      </c>
      <c r="M24" s="103" t="n">
        <v>87</v>
      </c>
      <c r="N24" s="104" t="n">
        <f aca="false">M24-L24</f>
        <v>18</v>
      </c>
    </row>
    <row r="25" customFormat="false" ht="14.25" hidden="false" customHeight="true" outlineLevel="0" collapsed="false">
      <c r="A25" s="0"/>
      <c r="B25" s="97" t="n">
        <v>3</v>
      </c>
      <c r="C25" s="98" t="s">
        <v>160</v>
      </c>
      <c r="D25" s="99" t="s">
        <v>416</v>
      </c>
      <c r="E25" s="100" t="n">
        <v>94</v>
      </c>
      <c r="F25" s="101" t="n">
        <v>67</v>
      </c>
      <c r="G25" s="102" t="n">
        <f aca="false">E25-F25</f>
        <v>27</v>
      </c>
      <c r="H25" s="0"/>
      <c r="I25" s="97"/>
      <c r="J25" s="99"/>
      <c r="K25" s="98"/>
      <c r="L25" s="99"/>
      <c r="M25" s="103"/>
      <c r="N25" s="104"/>
    </row>
    <row r="26" customFormat="false" ht="14.25" hidden="false" customHeight="true" outlineLevel="0" collapsed="false">
      <c r="A26" s="0"/>
      <c r="B26" s="97" t="n">
        <v>4</v>
      </c>
      <c r="C26" s="98" t="s">
        <v>160</v>
      </c>
      <c r="D26" s="99" t="s">
        <v>417</v>
      </c>
      <c r="E26" s="100" t="n">
        <v>83</v>
      </c>
      <c r="F26" s="101" t="n">
        <v>82</v>
      </c>
      <c r="G26" s="102" t="n">
        <f aca="false">E26-F26</f>
        <v>1</v>
      </c>
      <c r="H26" s="0"/>
      <c r="I26" s="97"/>
      <c r="J26" s="99"/>
      <c r="K26" s="98"/>
      <c r="L26" s="99"/>
      <c r="M26" s="103"/>
      <c r="N26" s="104"/>
    </row>
    <row r="27" customFormat="false" ht="14.25" hidden="false" customHeight="true" outlineLevel="0" collapsed="false">
      <c r="A27" s="0"/>
      <c r="B27" s="97" t="n">
        <v>5</v>
      </c>
      <c r="C27" s="98" t="s">
        <v>160</v>
      </c>
      <c r="D27" s="99" t="s">
        <v>418</v>
      </c>
      <c r="E27" s="100" t="n">
        <v>63</v>
      </c>
      <c r="F27" s="101" t="n">
        <v>93</v>
      </c>
      <c r="G27" s="102" t="n">
        <f aca="false">E27-F27</f>
        <v>-30</v>
      </c>
      <c r="H27" s="0"/>
      <c r="I27" s="97"/>
      <c r="J27" s="99"/>
      <c r="K27" s="98"/>
      <c r="L27" s="99"/>
      <c r="M27" s="103"/>
      <c r="N27" s="104"/>
    </row>
    <row r="28" customFormat="false" ht="14.25" hidden="false" customHeight="true" outlineLevel="0" collapsed="false">
      <c r="A28" s="0"/>
      <c r="B28" s="97" t="n">
        <v>6</v>
      </c>
      <c r="C28" s="98" t="s">
        <v>160</v>
      </c>
      <c r="D28" s="99" t="s">
        <v>419</v>
      </c>
      <c r="E28" s="100" t="n">
        <v>98</v>
      </c>
      <c r="F28" s="101" t="n">
        <v>73</v>
      </c>
      <c r="G28" s="102" t="n">
        <f aca="false">E28-F28</f>
        <v>25</v>
      </c>
      <c r="H28" s="0"/>
      <c r="I28" s="97"/>
      <c r="J28" s="99"/>
      <c r="K28" s="98"/>
      <c r="L28" s="99"/>
      <c r="M28" s="103"/>
      <c r="N28" s="104"/>
    </row>
    <row r="29" customFormat="false" ht="14.25" hidden="false" customHeight="true" outlineLevel="0" collapsed="false">
      <c r="A29" s="0"/>
      <c r="B29" s="97" t="n">
        <v>7</v>
      </c>
      <c r="C29" s="98" t="s">
        <v>160</v>
      </c>
      <c r="D29" s="99" t="s">
        <v>420</v>
      </c>
      <c r="E29" s="100" t="n">
        <v>68</v>
      </c>
      <c r="F29" s="101" t="n">
        <v>75</v>
      </c>
      <c r="G29" s="102" t="n">
        <f aca="false">E29-F29</f>
        <v>-7</v>
      </c>
      <c r="H29" s="0"/>
      <c r="I29" s="97"/>
      <c r="J29" s="99"/>
      <c r="K29" s="98"/>
      <c r="L29" s="99"/>
      <c r="M29" s="103"/>
      <c r="N29" s="104"/>
    </row>
    <row r="30" customFormat="false" ht="14.25" hidden="false" customHeight="true" outlineLevel="0" collapsed="false">
      <c r="A30" s="0"/>
      <c r="B30" s="97" t="n">
        <v>8</v>
      </c>
      <c r="C30" s="98" t="s">
        <v>160</v>
      </c>
      <c r="D30" s="99" t="s">
        <v>421</v>
      </c>
      <c r="E30" s="100" t="n">
        <v>92</v>
      </c>
      <c r="F30" s="101" t="n">
        <v>86</v>
      </c>
      <c r="G30" s="102" t="n">
        <f aca="false">E30-F30</f>
        <v>6</v>
      </c>
      <c r="H30" s="0"/>
      <c r="I30" s="97"/>
      <c r="J30" s="99"/>
      <c r="K30" s="98"/>
      <c r="L30" s="99"/>
      <c r="M30" s="103"/>
      <c r="N30" s="105"/>
    </row>
    <row r="31" customFormat="false" ht="15.75" hidden="false" customHeight="false" outlineLevel="0" collapsed="false">
      <c r="A31" s="0"/>
      <c r="B31" s="106"/>
      <c r="C31" s="107" t="s">
        <v>108</v>
      </c>
      <c r="D31" s="108"/>
      <c r="E31" s="109" t="n">
        <f aca="false">SUM(E8:E30)</f>
        <v>2021</v>
      </c>
      <c r="F31" s="109" t="n">
        <f aca="false">SUM(F8:F30)</f>
        <v>1673</v>
      </c>
      <c r="G31" s="110" t="n">
        <f aca="false">SUM(G8:G29)</f>
        <v>342</v>
      </c>
      <c r="H31" s="0"/>
      <c r="I31" s="106"/>
      <c r="J31" s="108"/>
      <c r="K31" s="108"/>
      <c r="L31" s="109" t="n">
        <f aca="false">SUM(L8:L29)</f>
        <v>1205</v>
      </c>
      <c r="M31" s="109" t="n">
        <f aca="false">SUM(M8:M29)</f>
        <v>1422</v>
      </c>
      <c r="N31" s="110" t="n">
        <f aca="false">SUM(N8:N29)</f>
        <v>217</v>
      </c>
    </row>
    <row r="32" customFormat="false" ht="3" hidden="false" customHeight="true" outlineLevel="0" collapsed="false">
      <c r="A32" s="0"/>
      <c r="B32" s="0"/>
      <c r="C32" s="0"/>
      <c r="D32" s="0"/>
      <c r="E32" s="0"/>
      <c r="F32" s="0"/>
      <c r="G32" s="0"/>
      <c r="H32" s="0"/>
      <c r="I32" s="0"/>
      <c r="J32" s="0"/>
      <c r="K32" s="0"/>
      <c r="L32" s="0"/>
      <c r="M32" s="0"/>
    </row>
    <row r="33" customFormat="false" ht="15.75" hidden="false" customHeight="false" outlineLevel="0" collapsed="false">
      <c r="A33" s="0"/>
      <c r="B33" s="0"/>
      <c r="C33" s="0"/>
      <c r="D33" s="0"/>
      <c r="E33" s="112" t="s">
        <v>180</v>
      </c>
      <c r="F33" s="113" t="s">
        <v>181</v>
      </c>
      <c r="G33" s="0"/>
      <c r="H33" s="0"/>
      <c r="I33" s="0"/>
      <c r="J33" s="114"/>
      <c r="K33" s="115"/>
      <c r="L33" s="93" t="s">
        <v>7</v>
      </c>
      <c r="M33" s="95" t="s">
        <v>8</v>
      </c>
    </row>
    <row r="34" customFormat="false" ht="14.25" hidden="false" customHeight="true" outlineLevel="0" collapsed="false">
      <c r="A34" s="0"/>
      <c r="B34" s="0"/>
      <c r="C34" s="0"/>
      <c r="D34" s="116" t="s">
        <v>182</v>
      </c>
      <c r="E34" s="117" t="n">
        <f aca="false">E31</f>
        <v>2021</v>
      </c>
      <c r="F34" s="118" t="n">
        <f aca="false">E34/22</f>
        <v>91.8636363636364</v>
      </c>
      <c r="G34" s="0"/>
      <c r="H34" s="0"/>
      <c r="I34" s="0"/>
      <c r="J34" s="119" t="s">
        <v>183</v>
      </c>
      <c r="K34" s="99"/>
      <c r="L34" s="120" t="n">
        <v>19</v>
      </c>
      <c r="M34" s="121" t="n">
        <v>3</v>
      </c>
    </row>
    <row r="35" customFormat="false" ht="14.25" hidden="false" customHeight="true" outlineLevel="0" collapsed="false">
      <c r="A35" s="0"/>
      <c r="B35" s="0"/>
      <c r="C35" s="0"/>
      <c r="D35" s="157" t="s">
        <v>184</v>
      </c>
      <c r="E35" s="101" t="n">
        <f aca="false">F31</f>
        <v>1673</v>
      </c>
      <c r="F35" s="102" t="n">
        <f aca="false">E35/22</f>
        <v>76.0454545454545</v>
      </c>
      <c r="G35" s="0"/>
      <c r="H35" s="0"/>
      <c r="I35" s="0"/>
      <c r="J35" s="119" t="s">
        <v>185</v>
      </c>
      <c r="K35" s="99"/>
      <c r="L35" s="120" t="n">
        <v>13</v>
      </c>
      <c r="M35" s="121" t="n">
        <v>3</v>
      </c>
    </row>
    <row r="36" customFormat="false" ht="14.25" hidden="false" customHeight="true" outlineLevel="0" collapsed="false">
      <c r="A36" s="89"/>
      <c r="B36" s="89"/>
      <c r="C36" s="89"/>
      <c r="D36" s="157" t="s">
        <v>186</v>
      </c>
      <c r="E36" s="101" t="n">
        <f aca="false">M31</f>
        <v>1422</v>
      </c>
      <c r="F36" s="102" t="n">
        <f aca="false">E36/16</f>
        <v>88.875</v>
      </c>
      <c r="G36" s="89"/>
      <c r="H36" s="89"/>
      <c r="I36" s="89"/>
      <c r="J36" s="125" t="s">
        <v>187</v>
      </c>
      <c r="K36" s="108"/>
      <c r="L36" s="126" t="n">
        <f aca="false">L34+L35</f>
        <v>32</v>
      </c>
      <c r="M36" s="127" t="n">
        <f aca="false">M34+M35</f>
        <v>6</v>
      </c>
    </row>
    <row r="37" customFormat="false" ht="14.25" hidden="false" customHeight="true" outlineLevel="0" collapsed="false">
      <c r="A37" s="89"/>
      <c r="B37" s="128"/>
      <c r="C37" s="89"/>
      <c r="D37" s="157" t="s">
        <v>188</v>
      </c>
      <c r="E37" s="101" t="n">
        <f aca="false">L31</f>
        <v>1205</v>
      </c>
      <c r="F37" s="102" t="n">
        <f aca="false">E37/16</f>
        <v>75.3125</v>
      </c>
      <c r="G37" s="89"/>
      <c r="H37" s="89"/>
      <c r="I37" s="89"/>
      <c r="J37" s="131"/>
      <c r="K37" s="132"/>
      <c r="L37" s="133" t="s">
        <v>189</v>
      </c>
      <c r="M37" s="134" t="s">
        <v>190</v>
      </c>
    </row>
    <row r="38" customFormat="false" ht="14.25" hidden="false" customHeight="true" outlineLevel="0" collapsed="false">
      <c r="A38" s="89"/>
      <c r="B38" s="128"/>
      <c r="C38" s="89"/>
      <c r="D38" s="157" t="s">
        <v>191</v>
      </c>
      <c r="E38" s="101" t="n">
        <f aca="false">E34+E36</f>
        <v>3443</v>
      </c>
      <c r="F38" s="102" t="n">
        <f aca="false">E38/38</f>
        <v>90.6052631578947</v>
      </c>
      <c r="G38" s="89"/>
      <c r="H38" s="89"/>
      <c r="I38" s="89"/>
      <c r="J38" s="154" t="s">
        <v>192</v>
      </c>
      <c r="K38" s="139"/>
      <c r="L38" s="140" t="n">
        <v>51</v>
      </c>
      <c r="M38" s="141" t="n">
        <v>0</v>
      </c>
    </row>
    <row r="39" customFormat="false" ht="14.25" hidden="false" customHeight="true" outlineLevel="0" collapsed="false">
      <c r="A39" s="89"/>
      <c r="B39" s="128"/>
      <c r="C39" s="89"/>
      <c r="D39" s="129" t="s">
        <v>193</v>
      </c>
      <c r="E39" s="130" t="n">
        <f aca="false">E35+E37</f>
        <v>2878</v>
      </c>
      <c r="F39" s="110" t="n">
        <f aca="false">E39/38</f>
        <v>75.7368421052632</v>
      </c>
      <c r="G39" s="89"/>
      <c r="H39" s="89"/>
      <c r="I39" s="89"/>
      <c r="J39" s="155" t="s">
        <v>194</v>
      </c>
      <c r="K39" s="108"/>
      <c r="L39" s="143" t="n">
        <v>50</v>
      </c>
      <c r="M39" s="144" t="n">
        <v>14</v>
      </c>
    </row>
    <row r="40" customFormat="false" ht="5.1" hidden="false" customHeight="true" outlineLevel="0" collapsed="false">
      <c r="A40" s="89"/>
      <c r="B40" s="128"/>
      <c r="C40" s="89"/>
      <c r="D40" s="89"/>
      <c r="E40" s="89"/>
      <c r="F40" s="89"/>
      <c r="G40" s="89"/>
      <c r="H40" s="89"/>
      <c r="I40" s="89"/>
      <c r="J40" s="89"/>
      <c r="K40" s="0"/>
    </row>
    <row r="41" customFormat="false" ht="15.75" hidden="false" customHeight="false" outlineLevel="0" collapsed="false">
      <c r="C41" s="86" t="s">
        <v>195</v>
      </c>
      <c r="D41" s="147" t="s">
        <v>196</v>
      </c>
      <c r="E41" s="147"/>
      <c r="F41" s="147"/>
      <c r="G41" s="147"/>
      <c r="H41" s="147"/>
      <c r="I41" s="147"/>
      <c r="J41" s="147"/>
      <c r="K41" s="147"/>
    </row>
    <row r="42" customFormat="false" ht="15.75" hidden="false" customHeight="true" outlineLevel="0" collapsed="false">
      <c r="C42" s="148" t="s">
        <v>197</v>
      </c>
      <c r="D42" s="149" t="s">
        <v>422</v>
      </c>
      <c r="E42" s="149"/>
      <c r="F42" s="149"/>
      <c r="G42" s="149"/>
      <c r="H42" s="149"/>
      <c r="I42" s="149"/>
      <c r="J42" s="149"/>
      <c r="K42" s="149"/>
    </row>
    <row r="43" customFormat="false" ht="15.75" hidden="false" customHeight="false" outlineLevel="0" collapsed="false">
      <c r="C43" s="148"/>
      <c r="D43" s="149"/>
      <c r="E43" s="149"/>
      <c r="F43" s="149"/>
      <c r="G43" s="149"/>
      <c r="H43" s="149"/>
      <c r="I43" s="149"/>
      <c r="J43" s="149"/>
      <c r="K43" s="149"/>
    </row>
    <row r="44" customFormat="false" ht="15.75" hidden="false" customHeight="false" outlineLevel="0" collapsed="false">
      <c r="C44" s="148"/>
      <c r="D44" s="149"/>
      <c r="E44" s="149"/>
      <c r="F44" s="149"/>
      <c r="G44" s="149"/>
      <c r="H44" s="149"/>
      <c r="I44" s="149"/>
      <c r="J44" s="149"/>
      <c r="K44" s="149"/>
    </row>
  </sheetData>
  <mergeCells count="6">
    <mergeCell ref="B1:N2"/>
    <mergeCell ref="C7:D7"/>
    <mergeCell ref="J7:K7"/>
    <mergeCell ref="D41:K41"/>
    <mergeCell ref="C42:C44"/>
    <mergeCell ref="D42:K44"/>
  </mergeCells>
  <printOptions headings="false" gridLines="false" gridLinesSet="true" horizontalCentered="false" verticalCentered="false"/>
  <pageMargins left="0.315277777777778" right="0.315277777777778" top="0" bottom="0" header="0.511805555555555" footer="0.511805555555555"/>
  <pageSetup paperSize="77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40"/>
  <sheetViews>
    <sheetView windowProtection="false" showFormulas="false" showGridLines="true" showRowColHeaders="true" showZeros="true" rightToLeft="false" tabSelected="false" showOutlineSymbols="true" defaultGridColor="true" view="normal" topLeftCell="A10" colorId="64" zoomScale="100" zoomScaleNormal="100" zoomScalePageLayoutView="100" workbookViewId="0">
      <selection pane="topLeft" activeCell="F32" activeCellId="0" sqref="F32"/>
    </sheetView>
  </sheetViews>
  <sheetFormatPr defaultRowHeight="15"/>
  <cols>
    <col collapsed="false" hidden="false" max="1" min="1" style="82" width="1.70918367346939"/>
    <col collapsed="false" hidden="false" max="2" min="2" style="82" width="4.42857142857143"/>
    <col collapsed="false" hidden="false" max="3" min="3" style="82" width="15"/>
    <col collapsed="false" hidden="false" max="4" min="4" style="82" width="33.2908163265306"/>
    <col collapsed="false" hidden="false" max="5" min="5" style="82" width="4.70918367346939"/>
    <col collapsed="false" hidden="false" max="6" min="6" style="82" width="5.13775510204082"/>
    <col collapsed="false" hidden="false" max="7" min="7" style="82" width="5.85714285714286"/>
    <col collapsed="false" hidden="false" max="8" min="8" style="82" width="3.41836734693878"/>
    <col collapsed="false" hidden="false" max="9" min="9" style="82" width="4.86224489795918"/>
    <col collapsed="false" hidden="false" max="10" min="10" style="82" width="26"/>
    <col collapsed="false" hidden="false" max="11" min="11" style="82" width="15"/>
    <col collapsed="false" hidden="false" max="13" min="12" style="82" width="5.00510204081633"/>
    <col collapsed="false" hidden="false" max="14" min="14" style="82" width="5.28061224489796"/>
    <col collapsed="false" hidden="false" max="1025" min="15" style="82" width="10.8520408163265"/>
  </cols>
  <sheetData>
    <row r="1" customFormat="false" ht="15" hidden="false" customHeight="false" outlineLevel="0" collapsed="false">
      <c r="A1" s="0"/>
      <c r="B1" s="156" t="s">
        <v>423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customFormat="false" ht="15.75" hidden="false" customHeight="false" outlineLevel="0" collapsed="false">
      <c r="A2" s="0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customFormat="false" ht="4.5" hidden="false" customHeight="true" outlineLevel="0" collapsed="false">
      <c r="A3" s="0"/>
      <c r="B3" s="0"/>
      <c r="C3" s="0"/>
      <c r="D3" s="0"/>
      <c r="E3" s="0"/>
      <c r="F3" s="0"/>
      <c r="G3" s="0"/>
      <c r="H3" s="0"/>
      <c r="I3" s="0"/>
      <c r="J3" s="0"/>
      <c r="K3" s="0"/>
      <c r="L3" s="0"/>
      <c r="M3" s="0"/>
      <c r="N3" s="0"/>
    </row>
    <row r="4" customFormat="false" ht="15.75" hidden="false" customHeight="false" outlineLevel="0" collapsed="false">
      <c r="A4" s="0"/>
      <c r="B4" s="0"/>
      <c r="C4" s="84" t="s">
        <v>150</v>
      </c>
      <c r="D4" s="85" t="s">
        <v>424</v>
      </c>
      <c r="E4" s="0"/>
      <c r="F4" s="0"/>
      <c r="G4" s="0"/>
      <c r="H4" s="0"/>
      <c r="I4" s="0"/>
      <c r="J4" s="0"/>
      <c r="K4" s="86" t="s">
        <v>152</v>
      </c>
      <c r="L4" s="148" t="s">
        <v>425</v>
      </c>
      <c r="M4" s="0"/>
      <c r="N4" s="0"/>
    </row>
    <row r="5" customFormat="false" ht="15.75" hidden="false" customHeight="false" outlineLevel="0" collapsed="false">
      <c r="A5" s="0"/>
      <c r="B5" s="0"/>
      <c r="C5" s="88"/>
      <c r="D5" s="89"/>
      <c r="E5" s="0"/>
      <c r="F5" s="0"/>
      <c r="G5" s="0"/>
      <c r="H5" s="0"/>
      <c r="I5" s="0"/>
      <c r="J5" s="0"/>
      <c r="K5" s="86" t="s">
        <v>154</v>
      </c>
      <c r="L5" s="148" t="n">
        <v>30</v>
      </c>
      <c r="M5" s="90" t="n">
        <v>15</v>
      </c>
      <c r="N5" s="0"/>
    </row>
    <row r="6" customFormat="false" ht="3" hidden="false" customHeight="true" outlineLevel="0" collapsed="false">
      <c r="A6" s="0"/>
      <c r="B6" s="0"/>
      <c r="C6" s="0"/>
      <c r="D6" s="0"/>
      <c r="E6" s="0"/>
      <c r="F6" s="0"/>
      <c r="G6" s="0"/>
      <c r="H6" s="0"/>
      <c r="I6" s="0"/>
      <c r="J6" s="0"/>
      <c r="K6" s="0"/>
      <c r="L6" s="0"/>
      <c r="M6" s="0"/>
      <c r="N6" s="0"/>
    </row>
    <row r="7" customFormat="false" ht="15" hidden="false" customHeight="true" outlineLevel="0" collapsed="false">
      <c r="A7" s="0"/>
      <c r="B7" s="91" t="s">
        <v>155</v>
      </c>
      <c r="C7" s="92" t="s">
        <v>156</v>
      </c>
      <c r="D7" s="92"/>
      <c r="E7" s="93" t="s">
        <v>157</v>
      </c>
      <c r="F7" s="94" t="s">
        <v>158</v>
      </c>
      <c r="G7" s="95" t="s">
        <v>115</v>
      </c>
      <c r="H7" s="96"/>
      <c r="I7" s="91" t="s">
        <v>155</v>
      </c>
      <c r="J7" s="92" t="s">
        <v>159</v>
      </c>
      <c r="K7" s="92"/>
      <c r="L7" s="93" t="s">
        <v>158</v>
      </c>
      <c r="M7" s="94" t="s">
        <v>157</v>
      </c>
      <c r="N7" s="95" t="s">
        <v>115</v>
      </c>
    </row>
    <row r="8" customFormat="false" ht="15" hidden="false" customHeight="false" outlineLevel="0" collapsed="false">
      <c r="A8" s="0"/>
      <c r="B8" s="97" t="n">
        <v>1</v>
      </c>
      <c r="C8" s="98" t="s">
        <v>160</v>
      </c>
      <c r="D8" s="99" t="s">
        <v>377</v>
      </c>
      <c r="E8" s="100" t="n">
        <v>109</v>
      </c>
      <c r="F8" s="101" t="n">
        <v>83</v>
      </c>
      <c r="G8" s="102" t="n">
        <f aca="false">E8-F8</f>
        <v>26</v>
      </c>
      <c r="H8" s="0"/>
      <c r="I8" s="97" t="n">
        <v>2</v>
      </c>
      <c r="J8" s="99" t="s">
        <v>426</v>
      </c>
      <c r="K8" s="98" t="s">
        <v>163</v>
      </c>
      <c r="L8" s="99" t="n">
        <v>81</v>
      </c>
      <c r="M8" s="103" t="n">
        <v>94</v>
      </c>
      <c r="N8" s="104" t="n">
        <f aca="false">M8-L8</f>
        <v>13</v>
      </c>
    </row>
    <row r="9" customFormat="false" ht="15" hidden="false" customHeight="false" outlineLevel="0" collapsed="false">
      <c r="A9" s="0"/>
      <c r="B9" s="97" t="n">
        <v>3</v>
      </c>
      <c r="C9" s="98" t="s">
        <v>160</v>
      </c>
      <c r="D9" s="99" t="s">
        <v>427</v>
      </c>
      <c r="E9" s="100" t="n">
        <v>76</v>
      </c>
      <c r="F9" s="101" t="n">
        <v>87</v>
      </c>
      <c r="G9" s="102" t="n">
        <f aca="false">E9-F9</f>
        <v>-11</v>
      </c>
      <c r="H9" s="0"/>
      <c r="I9" s="97" t="n">
        <v>4</v>
      </c>
      <c r="J9" s="99" t="s">
        <v>428</v>
      </c>
      <c r="K9" s="98" t="s">
        <v>163</v>
      </c>
      <c r="L9" s="99" t="n">
        <v>88</v>
      </c>
      <c r="M9" s="103" t="n">
        <v>68</v>
      </c>
      <c r="N9" s="104" t="n">
        <f aca="false">M9-L9</f>
        <v>-20</v>
      </c>
    </row>
    <row r="10" customFormat="false" ht="15" hidden="false" customHeight="false" outlineLevel="0" collapsed="false">
      <c r="A10" s="0"/>
      <c r="B10" s="97" t="n">
        <v>5</v>
      </c>
      <c r="C10" s="98" t="s">
        <v>160</v>
      </c>
      <c r="D10" s="99" t="s">
        <v>429</v>
      </c>
      <c r="E10" s="100" t="n">
        <v>103</v>
      </c>
      <c r="F10" s="101" t="n">
        <v>106</v>
      </c>
      <c r="G10" s="102" t="n">
        <f aca="false">E10-F10</f>
        <v>-3</v>
      </c>
      <c r="H10" s="0"/>
      <c r="I10" s="97" t="n">
        <v>6</v>
      </c>
      <c r="J10" s="99" t="s">
        <v>430</v>
      </c>
      <c r="K10" s="98" t="s">
        <v>163</v>
      </c>
      <c r="L10" s="99" t="n">
        <v>90</v>
      </c>
      <c r="M10" s="103" t="n">
        <v>87</v>
      </c>
      <c r="N10" s="104" t="n">
        <f aca="false">M10-L10</f>
        <v>-3</v>
      </c>
    </row>
    <row r="11" customFormat="false" ht="15" hidden="false" customHeight="false" outlineLevel="0" collapsed="false">
      <c r="A11" s="0"/>
      <c r="B11" s="97" t="n">
        <v>7</v>
      </c>
      <c r="C11" s="98" t="s">
        <v>160</v>
      </c>
      <c r="D11" s="99" t="s">
        <v>387</v>
      </c>
      <c r="E11" s="100" t="n">
        <v>78</v>
      </c>
      <c r="F11" s="101" t="n">
        <v>86</v>
      </c>
      <c r="G11" s="102" t="n">
        <f aca="false">E11-F11</f>
        <v>-8</v>
      </c>
      <c r="H11" s="0"/>
      <c r="I11" s="97" t="n">
        <v>8</v>
      </c>
      <c r="J11" s="99" t="s">
        <v>431</v>
      </c>
      <c r="K11" s="98" t="s">
        <v>163</v>
      </c>
      <c r="L11" s="99" t="n">
        <v>92</v>
      </c>
      <c r="M11" s="103" t="n">
        <v>90</v>
      </c>
      <c r="N11" s="104" t="n">
        <f aca="false">M11-L11</f>
        <v>-2</v>
      </c>
    </row>
    <row r="12" customFormat="false" ht="15" hidden="false" customHeight="false" outlineLevel="0" collapsed="false">
      <c r="A12" s="0"/>
      <c r="B12" s="97" t="n">
        <v>9</v>
      </c>
      <c r="C12" s="98" t="s">
        <v>160</v>
      </c>
      <c r="D12" s="99" t="s">
        <v>432</v>
      </c>
      <c r="E12" s="100" t="n">
        <v>93</v>
      </c>
      <c r="F12" s="101" t="n">
        <v>105</v>
      </c>
      <c r="G12" s="102" t="n">
        <f aca="false">E12-F12</f>
        <v>-12</v>
      </c>
      <c r="H12" s="0"/>
      <c r="I12" s="97" t="n">
        <v>10</v>
      </c>
      <c r="J12" s="99" t="s">
        <v>433</v>
      </c>
      <c r="K12" s="98" t="s">
        <v>163</v>
      </c>
      <c r="L12" s="99" t="n">
        <v>88</v>
      </c>
      <c r="M12" s="103" t="n">
        <v>73</v>
      </c>
      <c r="N12" s="104" t="n">
        <f aca="false">M12-L12</f>
        <v>-15</v>
      </c>
    </row>
    <row r="13" customFormat="false" ht="15" hidden="false" customHeight="false" outlineLevel="0" collapsed="false">
      <c r="A13" s="0"/>
      <c r="B13" s="97" t="n">
        <v>11</v>
      </c>
      <c r="C13" s="98" t="s">
        <v>160</v>
      </c>
      <c r="D13" s="99" t="s">
        <v>434</v>
      </c>
      <c r="E13" s="100" t="n">
        <v>96</v>
      </c>
      <c r="F13" s="101" t="n">
        <v>101</v>
      </c>
      <c r="G13" s="102" t="n">
        <f aca="false">E13-F13</f>
        <v>-5</v>
      </c>
      <c r="H13" s="0"/>
      <c r="I13" s="97" t="n">
        <v>12</v>
      </c>
      <c r="J13" s="99" t="s">
        <v>435</v>
      </c>
      <c r="K13" s="98" t="s">
        <v>163</v>
      </c>
      <c r="L13" s="99" t="n">
        <v>83</v>
      </c>
      <c r="M13" s="103" t="n">
        <v>64</v>
      </c>
      <c r="N13" s="104" t="n">
        <f aca="false">M13-L13</f>
        <v>-19</v>
      </c>
    </row>
    <row r="14" customFormat="false" ht="15" hidden="false" customHeight="false" outlineLevel="0" collapsed="false">
      <c r="A14" s="0"/>
      <c r="B14" s="97" t="n">
        <v>14</v>
      </c>
      <c r="C14" s="98" t="s">
        <v>160</v>
      </c>
      <c r="D14" s="99" t="s">
        <v>436</v>
      </c>
      <c r="E14" s="100" t="n">
        <v>98</v>
      </c>
      <c r="F14" s="101" t="n">
        <v>101</v>
      </c>
      <c r="G14" s="102" t="n">
        <f aca="false">E14-F14</f>
        <v>-3</v>
      </c>
      <c r="H14" s="0"/>
      <c r="I14" s="97" t="n">
        <v>13</v>
      </c>
      <c r="J14" s="99" t="s">
        <v>437</v>
      </c>
      <c r="K14" s="98" t="s">
        <v>163</v>
      </c>
      <c r="L14" s="99" t="n">
        <v>69</v>
      </c>
      <c r="M14" s="103" t="n">
        <v>70</v>
      </c>
      <c r="N14" s="104" t="n">
        <f aca="false">M14-L14</f>
        <v>1</v>
      </c>
    </row>
    <row r="15" customFormat="false" ht="15" hidden="false" customHeight="false" outlineLevel="0" collapsed="false">
      <c r="A15" s="0"/>
      <c r="B15" s="97" t="n">
        <v>17</v>
      </c>
      <c r="C15" s="98" t="s">
        <v>160</v>
      </c>
      <c r="D15" s="99" t="s">
        <v>426</v>
      </c>
      <c r="E15" s="100" t="n">
        <v>80</v>
      </c>
      <c r="F15" s="101" t="n">
        <v>97</v>
      </c>
      <c r="G15" s="102" t="n">
        <f aca="false">E15-F15</f>
        <v>-17</v>
      </c>
      <c r="H15" s="0"/>
      <c r="I15" s="97" t="n">
        <v>15</v>
      </c>
      <c r="J15" s="99" t="s">
        <v>438</v>
      </c>
      <c r="K15" s="98" t="s">
        <v>163</v>
      </c>
      <c r="L15" s="99" t="n">
        <v>92</v>
      </c>
      <c r="M15" s="103" t="n">
        <v>76</v>
      </c>
      <c r="N15" s="104" t="n">
        <f aca="false">M15-L15</f>
        <v>-16</v>
      </c>
    </row>
    <row r="16" customFormat="false" ht="15" hidden="false" customHeight="false" outlineLevel="0" collapsed="false">
      <c r="A16" s="0"/>
      <c r="B16" s="97" t="n">
        <v>19</v>
      </c>
      <c r="C16" s="98" t="s">
        <v>160</v>
      </c>
      <c r="D16" s="99" t="s">
        <v>439</v>
      </c>
      <c r="E16" s="100" t="n">
        <v>75</v>
      </c>
      <c r="F16" s="101" t="n">
        <v>72</v>
      </c>
      <c r="G16" s="102" t="n">
        <f aca="false">E16-F16</f>
        <v>3</v>
      </c>
      <c r="H16" s="0"/>
      <c r="I16" s="97" t="n">
        <v>16</v>
      </c>
      <c r="J16" s="99" t="s">
        <v>377</v>
      </c>
      <c r="K16" s="98" t="s">
        <v>163</v>
      </c>
      <c r="L16" s="99" t="n">
        <v>68</v>
      </c>
      <c r="M16" s="103" t="n">
        <v>79</v>
      </c>
      <c r="N16" s="104" t="n">
        <f aca="false">M16-L16</f>
        <v>11</v>
      </c>
    </row>
    <row r="17" customFormat="false" ht="15" hidden="false" customHeight="false" outlineLevel="0" collapsed="false">
      <c r="A17" s="0"/>
      <c r="B17" s="97" t="n">
        <v>21</v>
      </c>
      <c r="C17" s="98" t="s">
        <v>160</v>
      </c>
      <c r="D17" s="99" t="s">
        <v>421</v>
      </c>
      <c r="E17" s="100" t="n">
        <v>78</v>
      </c>
      <c r="F17" s="101" t="n">
        <v>92</v>
      </c>
      <c r="G17" s="102" t="n">
        <f aca="false">E17-F17</f>
        <v>-14</v>
      </c>
      <c r="H17" s="0"/>
      <c r="I17" s="97" t="n">
        <v>18</v>
      </c>
      <c r="J17" s="99" t="s">
        <v>427</v>
      </c>
      <c r="K17" s="98" t="s">
        <v>163</v>
      </c>
      <c r="L17" s="99" t="n">
        <v>89</v>
      </c>
      <c r="M17" s="103" t="n">
        <v>58</v>
      </c>
      <c r="N17" s="104" t="n">
        <f aca="false">M17-L17</f>
        <v>-31</v>
      </c>
    </row>
    <row r="18" customFormat="false" ht="15" hidden="false" customHeight="false" outlineLevel="0" collapsed="false">
      <c r="A18" s="0"/>
      <c r="B18" s="97" t="n">
        <v>23</v>
      </c>
      <c r="C18" s="98" t="s">
        <v>160</v>
      </c>
      <c r="D18" s="99" t="s">
        <v>431</v>
      </c>
      <c r="E18" s="100" t="n">
        <v>74</v>
      </c>
      <c r="F18" s="101" t="n">
        <v>80</v>
      </c>
      <c r="G18" s="102" t="n">
        <f aca="false">E18-F18</f>
        <v>-6</v>
      </c>
      <c r="H18" s="0"/>
      <c r="I18" s="97" t="n">
        <v>20</v>
      </c>
      <c r="J18" s="99" t="s">
        <v>429</v>
      </c>
      <c r="K18" s="98" t="s">
        <v>163</v>
      </c>
      <c r="L18" s="99" t="n">
        <v>85</v>
      </c>
      <c r="M18" s="103" t="n">
        <v>84</v>
      </c>
      <c r="N18" s="104" t="n">
        <f aca="false">M18-L18</f>
        <v>-1</v>
      </c>
    </row>
    <row r="19" customFormat="false" ht="15" hidden="false" customHeight="false" outlineLevel="0" collapsed="false">
      <c r="A19" s="0"/>
      <c r="B19" s="97" t="n">
        <v>25</v>
      </c>
      <c r="C19" s="98" t="s">
        <v>160</v>
      </c>
      <c r="D19" s="99" t="s">
        <v>433</v>
      </c>
      <c r="E19" s="100" t="n">
        <v>75</v>
      </c>
      <c r="F19" s="101" t="n">
        <v>113</v>
      </c>
      <c r="G19" s="102" t="n">
        <f aca="false">E19-F19</f>
        <v>-38</v>
      </c>
      <c r="H19" s="0"/>
      <c r="I19" s="97" t="n">
        <v>22</v>
      </c>
      <c r="J19" s="99" t="s">
        <v>387</v>
      </c>
      <c r="K19" s="98" t="s">
        <v>163</v>
      </c>
      <c r="L19" s="99" t="n">
        <v>101</v>
      </c>
      <c r="M19" s="103" t="n">
        <v>68</v>
      </c>
      <c r="N19" s="104" t="n">
        <f aca="false">M19-L19</f>
        <v>-33</v>
      </c>
    </row>
    <row r="20" customFormat="false" ht="15" hidden="false" customHeight="false" outlineLevel="0" collapsed="false">
      <c r="A20" s="0"/>
      <c r="B20" s="97" t="n">
        <v>27</v>
      </c>
      <c r="C20" s="98" t="s">
        <v>160</v>
      </c>
      <c r="D20" s="99" t="s">
        <v>435</v>
      </c>
      <c r="E20" s="100" t="n">
        <v>68</v>
      </c>
      <c r="F20" s="101" t="n">
        <v>72</v>
      </c>
      <c r="G20" s="102" t="n">
        <f aca="false">E20-F20</f>
        <v>-4</v>
      </c>
      <c r="H20" s="0"/>
      <c r="I20" s="97" t="n">
        <v>24</v>
      </c>
      <c r="J20" s="99" t="s">
        <v>432</v>
      </c>
      <c r="K20" s="98" t="s">
        <v>163</v>
      </c>
      <c r="L20" s="99" t="n">
        <v>97</v>
      </c>
      <c r="M20" s="103" t="n">
        <v>88</v>
      </c>
      <c r="N20" s="104" t="n">
        <f aca="false">M20-L20</f>
        <v>-9</v>
      </c>
    </row>
    <row r="21" customFormat="false" ht="15" hidden="false" customHeight="false" outlineLevel="0" collapsed="false">
      <c r="A21" s="0"/>
      <c r="B21" s="97" t="n">
        <v>28</v>
      </c>
      <c r="C21" s="98" t="s">
        <v>160</v>
      </c>
      <c r="D21" s="99" t="s">
        <v>437</v>
      </c>
      <c r="E21" s="100" t="n">
        <v>85</v>
      </c>
      <c r="F21" s="101" t="n">
        <v>86</v>
      </c>
      <c r="G21" s="102" t="n">
        <f aca="false">E21-F21</f>
        <v>-1</v>
      </c>
      <c r="H21" s="0"/>
      <c r="I21" s="97" t="n">
        <v>26</v>
      </c>
      <c r="J21" s="99" t="s">
        <v>434</v>
      </c>
      <c r="K21" s="98" t="s">
        <v>163</v>
      </c>
      <c r="L21" s="99" t="n">
        <v>85</v>
      </c>
      <c r="M21" s="103" t="n">
        <v>74</v>
      </c>
      <c r="N21" s="104" t="n">
        <f aca="false">M21-L21</f>
        <v>-11</v>
      </c>
    </row>
    <row r="22" customFormat="false" ht="15" hidden="false" customHeight="false" outlineLevel="0" collapsed="false">
      <c r="A22" s="0"/>
      <c r="B22" s="97" t="n">
        <v>30</v>
      </c>
      <c r="C22" s="98" t="s">
        <v>160</v>
      </c>
      <c r="D22" s="99" t="s">
        <v>438</v>
      </c>
      <c r="E22" s="100" t="n">
        <v>81</v>
      </c>
      <c r="F22" s="101" t="n">
        <v>96</v>
      </c>
      <c r="G22" s="102" t="n">
        <f aca="false">E22-F22</f>
        <v>-15</v>
      </c>
      <c r="H22" s="0"/>
      <c r="I22" s="97" t="n">
        <v>29</v>
      </c>
      <c r="J22" s="99" t="s">
        <v>436</v>
      </c>
      <c r="K22" s="98" t="s">
        <v>163</v>
      </c>
      <c r="L22" s="99" t="n">
        <v>100</v>
      </c>
      <c r="M22" s="103" t="n">
        <v>90</v>
      </c>
      <c r="N22" s="104" t="n">
        <f aca="false">M22-L22</f>
        <v>-10</v>
      </c>
    </row>
    <row r="23" customFormat="false" ht="15" hidden="false" customHeight="false" outlineLevel="0" collapsed="false">
      <c r="A23" s="0"/>
      <c r="B23" s="97"/>
      <c r="C23" s="98"/>
      <c r="D23" s="99"/>
      <c r="E23" s="100"/>
      <c r="F23" s="101"/>
      <c r="G23" s="102"/>
      <c r="H23" s="0"/>
      <c r="I23" s="97"/>
      <c r="J23" s="99"/>
      <c r="K23" s="98"/>
      <c r="L23" s="99"/>
      <c r="M23" s="103"/>
      <c r="N23" s="104"/>
    </row>
    <row r="24" customFormat="false" ht="15" hidden="false" customHeight="false" outlineLevel="0" collapsed="false">
      <c r="A24" s="0"/>
      <c r="B24" s="97"/>
      <c r="C24" s="98"/>
      <c r="D24" s="99"/>
      <c r="E24" s="100"/>
      <c r="F24" s="101"/>
      <c r="G24" s="102"/>
      <c r="H24" s="0"/>
      <c r="I24" s="97"/>
      <c r="J24" s="99"/>
      <c r="K24" s="98"/>
      <c r="L24" s="99"/>
      <c r="M24" s="103"/>
      <c r="N24" s="104"/>
    </row>
    <row r="25" customFormat="false" ht="15" hidden="false" customHeight="false" outlineLevel="0" collapsed="false">
      <c r="A25" s="0"/>
      <c r="B25" s="97"/>
      <c r="C25" s="98"/>
      <c r="D25" s="99"/>
      <c r="E25" s="100"/>
      <c r="F25" s="101"/>
      <c r="G25" s="102"/>
      <c r="H25" s="0"/>
      <c r="I25" s="97"/>
      <c r="J25" s="99"/>
      <c r="K25" s="98"/>
      <c r="L25" s="99"/>
      <c r="M25" s="103"/>
      <c r="N25" s="104"/>
    </row>
    <row r="26" customFormat="false" ht="15" hidden="false" customHeight="false" outlineLevel="0" collapsed="false">
      <c r="A26" s="0"/>
      <c r="B26" s="97"/>
      <c r="C26" s="99"/>
      <c r="D26" s="99"/>
      <c r="E26" s="100"/>
      <c r="F26" s="101"/>
      <c r="G26" s="102"/>
      <c r="H26" s="0"/>
      <c r="I26" s="97"/>
      <c r="J26" s="99"/>
      <c r="K26" s="99"/>
      <c r="L26" s="99"/>
      <c r="M26" s="103"/>
      <c r="N26" s="105"/>
    </row>
    <row r="27" customFormat="false" ht="15.75" hidden="false" customHeight="false" outlineLevel="0" collapsed="false">
      <c r="A27" s="0"/>
      <c r="B27" s="106"/>
      <c r="C27" s="107" t="s">
        <v>108</v>
      </c>
      <c r="D27" s="108"/>
      <c r="E27" s="109" t="n">
        <f aca="false">SUM(E8:E25)</f>
        <v>1269</v>
      </c>
      <c r="F27" s="109" t="n">
        <f aca="false">SUM(F8:F25)</f>
        <v>1377</v>
      </c>
      <c r="G27" s="110" t="n">
        <f aca="false">SUM(G8:G25)</f>
        <v>-108</v>
      </c>
      <c r="H27" s="0"/>
      <c r="I27" s="106"/>
      <c r="J27" s="108"/>
      <c r="K27" s="108"/>
      <c r="L27" s="108" t="n">
        <f aca="false">SUM(L8:L25)</f>
        <v>1308</v>
      </c>
      <c r="M27" s="108" t="n">
        <f aca="false">SUM(M8:M25)</f>
        <v>1163</v>
      </c>
      <c r="N27" s="111" t="n">
        <f aca="false">SUM(N8:N25)</f>
        <v>-145</v>
      </c>
    </row>
    <row r="28" customFormat="false" ht="7.5" hidden="false" customHeight="true" outlineLevel="0" collapsed="false">
      <c r="A28" s="0"/>
      <c r="B28" s="0"/>
      <c r="C28" s="0"/>
      <c r="D28" s="0"/>
      <c r="E28" s="0"/>
      <c r="F28" s="0"/>
      <c r="G28" s="0"/>
      <c r="H28" s="0"/>
      <c r="I28" s="0"/>
      <c r="J28" s="0"/>
      <c r="K28" s="0"/>
      <c r="L28" s="0"/>
      <c r="M28" s="0"/>
    </row>
    <row r="29" customFormat="false" ht="15.75" hidden="false" customHeight="false" outlineLevel="0" collapsed="false">
      <c r="A29" s="0"/>
      <c r="B29" s="0"/>
      <c r="C29" s="0"/>
      <c r="D29" s="0"/>
      <c r="E29" s="112" t="s">
        <v>180</v>
      </c>
      <c r="F29" s="113" t="s">
        <v>181</v>
      </c>
      <c r="G29" s="0"/>
      <c r="H29" s="0"/>
      <c r="I29" s="0"/>
      <c r="J29" s="114"/>
      <c r="K29" s="115"/>
      <c r="L29" s="93" t="s">
        <v>7</v>
      </c>
      <c r="M29" s="95" t="s">
        <v>8</v>
      </c>
    </row>
    <row r="30" customFormat="false" ht="15" hidden="false" customHeight="false" outlineLevel="0" collapsed="false">
      <c r="A30" s="0"/>
      <c r="B30" s="0"/>
      <c r="C30" s="0"/>
      <c r="D30" s="116" t="s">
        <v>182</v>
      </c>
      <c r="E30" s="117" t="n">
        <f aca="false">E27</f>
        <v>1269</v>
      </c>
      <c r="F30" s="118" t="n">
        <f aca="false">E30/$M$5</f>
        <v>84.6</v>
      </c>
      <c r="G30" s="0"/>
      <c r="H30" s="0"/>
      <c r="I30" s="0"/>
      <c r="J30" s="119" t="s">
        <v>183</v>
      </c>
      <c r="K30" s="99"/>
      <c r="L30" s="120" t="n">
        <v>2</v>
      </c>
      <c r="M30" s="121" t="n">
        <v>13</v>
      </c>
    </row>
    <row r="31" customFormat="false" ht="15" hidden="false" customHeight="false" outlineLevel="0" collapsed="false">
      <c r="A31" s="0"/>
      <c r="B31" s="0"/>
      <c r="C31" s="0"/>
      <c r="D31" s="157" t="s">
        <v>184</v>
      </c>
      <c r="E31" s="101" t="n">
        <f aca="false">F27</f>
        <v>1377</v>
      </c>
      <c r="F31" s="102" t="n">
        <f aca="false">E31/$M$5</f>
        <v>91.8</v>
      </c>
      <c r="G31" s="0"/>
      <c r="H31" s="0"/>
      <c r="I31" s="0"/>
      <c r="J31" s="119" t="s">
        <v>185</v>
      </c>
      <c r="K31" s="99"/>
      <c r="L31" s="120" t="n">
        <v>3</v>
      </c>
      <c r="M31" s="121" t="n">
        <v>12</v>
      </c>
    </row>
    <row r="32" customFormat="false" ht="15.75" hidden="false" customHeight="false" outlineLevel="0" collapsed="false">
      <c r="A32" s="89"/>
      <c r="B32" s="89"/>
      <c r="C32" s="89"/>
      <c r="D32" s="157" t="s">
        <v>186</v>
      </c>
      <c r="E32" s="101" t="n">
        <f aca="false">M27</f>
        <v>1163</v>
      </c>
      <c r="F32" s="102" t="n">
        <f aca="false">E32/$M$5</f>
        <v>77.5333333333333</v>
      </c>
      <c r="G32" s="89"/>
      <c r="H32" s="89"/>
      <c r="I32" s="89"/>
      <c r="J32" s="125" t="s">
        <v>187</v>
      </c>
      <c r="K32" s="108"/>
      <c r="L32" s="126" t="n">
        <f aca="false">L30+L31</f>
        <v>5</v>
      </c>
      <c r="M32" s="127" t="n">
        <f aca="false">M30+M31</f>
        <v>25</v>
      </c>
    </row>
    <row r="33" customFormat="false" ht="15" hidden="false" customHeight="false" outlineLevel="0" collapsed="false">
      <c r="A33" s="89"/>
      <c r="B33" s="128"/>
      <c r="C33" s="89"/>
      <c r="D33" s="157" t="s">
        <v>188</v>
      </c>
      <c r="E33" s="101" t="n">
        <f aca="false">L27</f>
        <v>1308</v>
      </c>
      <c r="F33" s="102" t="n">
        <f aca="false">E33/$M$5</f>
        <v>87.2</v>
      </c>
      <c r="G33" s="89"/>
      <c r="H33" s="89"/>
      <c r="I33" s="89"/>
      <c r="J33" s="131"/>
      <c r="K33" s="132"/>
      <c r="L33" s="133" t="s">
        <v>189</v>
      </c>
      <c r="M33" s="134" t="s">
        <v>190</v>
      </c>
    </row>
    <row r="34" customFormat="false" ht="15" hidden="false" customHeight="false" outlineLevel="0" collapsed="false">
      <c r="A34" s="89"/>
      <c r="B34" s="128"/>
      <c r="C34" s="89"/>
      <c r="D34" s="157" t="s">
        <v>191</v>
      </c>
      <c r="E34" s="101" t="n">
        <f aca="false">E30+E32</f>
        <v>2432</v>
      </c>
      <c r="F34" s="102" t="n">
        <f aca="false">E34/$L$5</f>
        <v>81.0666666666667</v>
      </c>
      <c r="G34" s="89"/>
      <c r="H34" s="89"/>
      <c r="I34" s="89"/>
      <c r="J34" s="154" t="s">
        <v>192</v>
      </c>
      <c r="K34" s="139"/>
      <c r="L34" s="140" t="n">
        <v>26</v>
      </c>
      <c r="M34" s="141" t="n">
        <v>38</v>
      </c>
    </row>
    <row r="35" customFormat="false" ht="15.75" hidden="false" customHeight="false" outlineLevel="0" collapsed="false">
      <c r="A35" s="89"/>
      <c r="B35" s="128"/>
      <c r="C35" s="89"/>
      <c r="D35" s="129" t="s">
        <v>193</v>
      </c>
      <c r="E35" s="130" t="n">
        <f aca="false">E31+E33</f>
        <v>2685</v>
      </c>
      <c r="F35" s="110" t="n">
        <f aca="false">E35/$L$5</f>
        <v>89.5</v>
      </c>
      <c r="G35" s="89"/>
      <c r="H35" s="89"/>
      <c r="I35" s="89"/>
      <c r="J35" s="155" t="s">
        <v>194</v>
      </c>
      <c r="K35" s="108"/>
      <c r="L35" s="143" t="n">
        <v>13</v>
      </c>
      <c r="M35" s="144" t="n">
        <v>33</v>
      </c>
    </row>
    <row r="36" customFormat="false" ht="15.75" hidden="false" customHeight="false" outlineLevel="0" collapsed="false">
      <c r="A36" s="89"/>
      <c r="B36" s="128"/>
      <c r="C36" s="89"/>
      <c r="D36" s="145"/>
      <c r="E36" s="146"/>
      <c r="F36" s="146"/>
      <c r="G36" s="89"/>
      <c r="H36" s="89"/>
      <c r="I36" s="89"/>
      <c r="J36" s="0"/>
      <c r="K36" s="0"/>
    </row>
    <row r="37" customFormat="false" ht="15.75" hidden="false" customHeight="false" outlineLevel="0" collapsed="false">
      <c r="C37" s="86" t="s">
        <v>195</v>
      </c>
      <c r="D37" s="147" t="s">
        <v>196</v>
      </c>
      <c r="E37" s="147"/>
      <c r="F37" s="147"/>
      <c r="G37" s="147"/>
      <c r="H37" s="147"/>
      <c r="I37" s="147"/>
      <c r="J37" s="147"/>
      <c r="K37" s="147"/>
    </row>
    <row r="38" customFormat="false" ht="15.75" hidden="false" customHeight="true" outlineLevel="0" collapsed="false">
      <c r="C38" s="148" t="s">
        <v>197</v>
      </c>
      <c r="D38" s="149" t="s">
        <v>440</v>
      </c>
      <c r="E38" s="149"/>
      <c r="F38" s="149"/>
      <c r="G38" s="149"/>
      <c r="H38" s="149"/>
      <c r="I38" s="149"/>
      <c r="J38" s="149"/>
      <c r="K38" s="149"/>
    </row>
    <row r="39" customFormat="false" ht="15.75" hidden="false" customHeight="false" outlineLevel="0" collapsed="false">
      <c r="C39" s="148"/>
      <c r="D39" s="149"/>
      <c r="E39" s="149"/>
      <c r="F39" s="149"/>
      <c r="G39" s="149"/>
      <c r="H39" s="149"/>
      <c r="I39" s="149"/>
      <c r="J39" s="149"/>
      <c r="K39" s="149"/>
    </row>
    <row r="40" customFormat="false" ht="15.75" hidden="false" customHeight="false" outlineLevel="0" collapsed="false">
      <c r="C40" s="148"/>
      <c r="D40" s="149"/>
      <c r="E40" s="149"/>
      <c r="F40" s="149"/>
      <c r="G40" s="149"/>
      <c r="H40" s="149"/>
      <c r="I40" s="149"/>
      <c r="J40" s="149"/>
      <c r="K40" s="149"/>
    </row>
  </sheetData>
  <mergeCells count="6">
    <mergeCell ref="B1:N2"/>
    <mergeCell ref="C7:D7"/>
    <mergeCell ref="J7:K7"/>
    <mergeCell ref="D37:K37"/>
    <mergeCell ref="C38:C40"/>
    <mergeCell ref="D38:K40"/>
  </mergeCells>
  <printOptions headings="false" gridLines="false" gridLinesSet="true" horizontalCentered="false" verticalCentered="false"/>
  <pageMargins left="0.315277777777778" right="0.315277777777778" top="0" bottom="0" header="0.511805555555555" footer="0.511805555555555"/>
  <pageSetup paperSize="77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40"/>
  <sheetViews>
    <sheetView windowProtection="false"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L4" activeCellId="0" sqref="L4"/>
    </sheetView>
  </sheetViews>
  <sheetFormatPr defaultRowHeight="15"/>
  <cols>
    <col collapsed="false" hidden="false" max="1" min="1" style="82" width="1.70918367346939"/>
    <col collapsed="false" hidden="false" max="2" min="2" style="82" width="4.42857142857143"/>
    <col collapsed="false" hidden="false" max="3" min="3" style="82" width="15"/>
    <col collapsed="false" hidden="false" max="4" min="4" style="82" width="33.2908163265306"/>
    <col collapsed="false" hidden="false" max="5" min="5" style="82" width="4.70918367346939"/>
    <col collapsed="false" hidden="false" max="6" min="6" style="82" width="5.13775510204082"/>
    <col collapsed="false" hidden="false" max="7" min="7" style="82" width="5.85714285714286"/>
    <col collapsed="false" hidden="false" max="8" min="8" style="82" width="3.41836734693878"/>
    <col collapsed="false" hidden="false" max="9" min="9" style="82" width="4.86224489795918"/>
    <col collapsed="false" hidden="false" max="10" min="10" style="82" width="26"/>
    <col collapsed="false" hidden="false" max="11" min="11" style="82" width="15"/>
    <col collapsed="false" hidden="false" max="13" min="12" style="82" width="5.00510204081633"/>
    <col collapsed="false" hidden="false" max="14" min="14" style="82" width="5.28061224489796"/>
    <col collapsed="false" hidden="false" max="1025" min="15" style="82" width="10.8520408163265"/>
  </cols>
  <sheetData>
    <row r="1" customFormat="false" ht="15" hidden="false" customHeight="false" outlineLevel="0" collapsed="false">
      <c r="A1" s="0"/>
      <c r="B1" s="156" t="s">
        <v>441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customFormat="false" ht="15.75" hidden="false" customHeight="false" outlineLevel="0" collapsed="false">
      <c r="A2" s="0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customFormat="false" ht="4.5" hidden="false" customHeight="true" outlineLevel="0" collapsed="false">
      <c r="A3" s="0"/>
      <c r="B3" s="0"/>
      <c r="C3" s="0"/>
      <c r="D3" s="0"/>
      <c r="E3" s="0"/>
      <c r="F3" s="0"/>
      <c r="G3" s="0"/>
      <c r="H3" s="0"/>
      <c r="I3" s="0"/>
      <c r="J3" s="0"/>
      <c r="K3" s="0"/>
      <c r="L3" s="0"/>
      <c r="M3" s="0"/>
      <c r="N3" s="0"/>
    </row>
    <row r="4" customFormat="false" ht="15.75" hidden="false" customHeight="false" outlineLevel="0" collapsed="false">
      <c r="A4" s="0"/>
      <c r="B4" s="0"/>
      <c r="C4" s="84" t="s">
        <v>150</v>
      </c>
      <c r="D4" s="85" t="s">
        <v>442</v>
      </c>
      <c r="E4" s="0"/>
      <c r="F4" s="0"/>
      <c r="G4" s="0"/>
      <c r="H4" s="0"/>
      <c r="I4" s="0"/>
      <c r="J4" s="0"/>
      <c r="K4" s="86" t="s">
        <v>152</v>
      </c>
      <c r="L4" s="87" t="s">
        <v>443</v>
      </c>
      <c r="M4" s="0"/>
      <c r="N4" s="0"/>
    </row>
    <row r="5" customFormat="false" ht="15.75" hidden="false" customHeight="false" outlineLevel="0" collapsed="false">
      <c r="A5" s="0"/>
      <c r="B5" s="0"/>
      <c r="C5" s="88"/>
      <c r="D5" s="89"/>
      <c r="E5" s="0"/>
      <c r="F5" s="0"/>
      <c r="G5" s="0"/>
      <c r="H5" s="0"/>
      <c r="I5" s="0"/>
      <c r="J5" s="0"/>
      <c r="K5" s="86" t="s">
        <v>154</v>
      </c>
      <c r="L5" s="87" t="n">
        <v>30</v>
      </c>
      <c r="M5" s="90" t="n">
        <v>15</v>
      </c>
      <c r="N5" s="0"/>
    </row>
    <row r="6" customFormat="false" ht="3" hidden="false" customHeight="true" outlineLevel="0" collapsed="false">
      <c r="A6" s="0"/>
      <c r="B6" s="0"/>
      <c r="C6" s="0"/>
      <c r="D6" s="0"/>
      <c r="E6" s="0"/>
      <c r="F6" s="0"/>
      <c r="G6" s="0"/>
      <c r="H6" s="0"/>
      <c r="I6" s="0"/>
      <c r="J6" s="0"/>
      <c r="K6" s="0"/>
      <c r="L6" s="0"/>
      <c r="M6" s="0"/>
      <c r="N6" s="0"/>
    </row>
    <row r="7" customFormat="false" ht="15" hidden="false" customHeight="true" outlineLevel="0" collapsed="false">
      <c r="A7" s="0"/>
      <c r="B7" s="91" t="s">
        <v>155</v>
      </c>
      <c r="C7" s="92" t="s">
        <v>156</v>
      </c>
      <c r="D7" s="92"/>
      <c r="E7" s="93" t="s">
        <v>157</v>
      </c>
      <c r="F7" s="94" t="s">
        <v>158</v>
      </c>
      <c r="G7" s="95" t="s">
        <v>115</v>
      </c>
      <c r="H7" s="96"/>
      <c r="I7" s="91" t="s">
        <v>155</v>
      </c>
      <c r="J7" s="92" t="s">
        <v>159</v>
      </c>
      <c r="K7" s="92"/>
      <c r="L7" s="93" t="s">
        <v>158</v>
      </c>
      <c r="M7" s="94" t="s">
        <v>157</v>
      </c>
      <c r="N7" s="95" t="s">
        <v>115</v>
      </c>
    </row>
    <row r="8" customFormat="false" ht="15" hidden="false" customHeight="false" outlineLevel="0" collapsed="false">
      <c r="A8" s="0"/>
      <c r="B8" s="97" t="n">
        <v>1</v>
      </c>
      <c r="C8" s="98" t="s">
        <v>160</v>
      </c>
      <c r="D8" s="99" t="s">
        <v>337</v>
      </c>
      <c r="E8" s="100" t="n">
        <v>84</v>
      </c>
      <c r="F8" s="101" t="n">
        <v>82</v>
      </c>
      <c r="G8" s="102" t="n">
        <f aca="false">E8-F8</f>
        <v>2</v>
      </c>
      <c r="H8" s="0"/>
      <c r="I8" s="97" t="n">
        <v>2</v>
      </c>
      <c r="J8" s="99" t="s">
        <v>444</v>
      </c>
      <c r="K8" s="98" t="s">
        <v>163</v>
      </c>
      <c r="L8" s="99" t="n">
        <v>87</v>
      </c>
      <c r="M8" s="103" t="n">
        <v>61</v>
      </c>
      <c r="N8" s="104" t="n">
        <f aca="false">M8-L8</f>
        <v>-26</v>
      </c>
    </row>
    <row r="9" customFormat="false" ht="15" hidden="false" customHeight="false" outlineLevel="0" collapsed="false">
      <c r="A9" s="0"/>
      <c r="B9" s="97" t="n">
        <v>3</v>
      </c>
      <c r="C9" s="98" t="s">
        <v>160</v>
      </c>
      <c r="D9" s="99" t="s">
        <v>429</v>
      </c>
      <c r="E9" s="100" t="n">
        <v>81</v>
      </c>
      <c r="F9" s="101" t="n">
        <v>66</v>
      </c>
      <c r="G9" s="102" t="n">
        <f aca="false">E9-F9</f>
        <v>15</v>
      </c>
      <c r="H9" s="0"/>
      <c r="I9" s="97" t="n">
        <v>4</v>
      </c>
      <c r="J9" s="99" t="s">
        <v>445</v>
      </c>
      <c r="K9" s="98" t="s">
        <v>163</v>
      </c>
      <c r="L9" s="99" t="n">
        <v>70</v>
      </c>
      <c r="M9" s="103" t="n">
        <v>63</v>
      </c>
      <c r="N9" s="104" t="n">
        <f aca="false">M9-L9</f>
        <v>-7</v>
      </c>
    </row>
    <row r="10" customFormat="false" ht="15" hidden="false" customHeight="false" outlineLevel="0" collapsed="false">
      <c r="A10" s="0"/>
      <c r="B10" s="97" t="n">
        <v>6</v>
      </c>
      <c r="C10" s="98" t="s">
        <v>160</v>
      </c>
      <c r="D10" s="99" t="s">
        <v>446</v>
      </c>
      <c r="E10" s="100" t="n">
        <v>73</v>
      </c>
      <c r="F10" s="101" t="n">
        <v>77</v>
      </c>
      <c r="G10" s="102" t="n">
        <f aca="false">E10-F10</f>
        <v>-4</v>
      </c>
      <c r="H10" s="0"/>
      <c r="I10" s="97" t="n">
        <v>5</v>
      </c>
      <c r="J10" s="99" t="s">
        <v>447</v>
      </c>
      <c r="K10" s="98" t="s">
        <v>163</v>
      </c>
      <c r="L10" s="99" t="n">
        <v>62</v>
      </c>
      <c r="M10" s="103" t="n">
        <v>66</v>
      </c>
      <c r="N10" s="104" t="n">
        <f aca="false">M10-L10</f>
        <v>4</v>
      </c>
    </row>
    <row r="11" customFormat="false" ht="15" hidden="false" customHeight="false" outlineLevel="0" collapsed="false">
      <c r="A11" s="0"/>
      <c r="B11" s="97" t="n">
        <v>8</v>
      </c>
      <c r="C11" s="98" t="s">
        <v>160</v>
      </c>
      <c r="D11" s="99" t="s">
        <v>448</v>
      </c>
      <c r="E11" s="100" t="n">
        <v>87</v>
      </c>
      <c r="F11" s="101" t="n">
        <v>101</v>
      </c>
      <c r="G11" s="102" t="n">
        <f aca="false">E11-F11</f>
        <v>-14</v>
      </c>
      <c r="H11" s="0"/>
      <c r="I11" s="97" t="n">
        <v>7</v>
      </c>
      <c r="J11" s="99" t="s">
        <v>449</v>
      </c>
      <c r="K11" s="98" t="s">
        <v>163</v>
      </c>
      <c r="L11" s="99" t="n">
        <v>55</v>
      </c>
      <c r="M11" s="103" t="n">
        <v>74</v>
      </c>
      <c r="N11" s="104" t="n">
        <f aca="false">M11-L11</f>
        <v>19</v>
      </c>
    </row>
    <row r="12" customFormat="false" ht="15" hidden="false" customHeight="false" outlineLevel="0" collapsed="false">
      <c r="A12" s="0"/>
      <c r="B12" s="97" t="n">
        <v>10</v>
      </c>
      <c r="C12" s="98" t="s">
        <v>160</v>
      </c>
      <c r="D12" s="99" t="s">
        <v>435</v>
      </c>
      <c r="E12" s="100" t="n">
        <v>62</v>
      </c>
      <c r="F12" s="101" t="n">
        <v>70</v>
      </c>
      <c r="G12" s="102" t="n">
        <f aca="false">E12-F12</f>
        <v>-8</v>
      </c>
      <c r="H12" s="0"/>
      <c r="I12" s="97" t="n">
        <v>9</v>
      </c>
      <c r="J12" s="99" t="s">
        <v>450</v>
      </c>
      <c r="K12" s="98" t="s">
        <v>163</v>
      </c>
      <c r="L12" s="99" t="n">
        <v>80</v>
      </c>
      <c r="M12" s="103" t="n">
        <v>68</v>
      </c>
      <c r="N12" s="104" t="n">
        <f aca="false">M12-L12</f>
        <v>-12</v>
      </c>
    </row>
    <row r="13" customFormat="false" ht="15" hidden="false" customHeight="false" outlineLevel="0" collapsed="false">
      <c r="A13" s="0"/>
      <c r="B13" s="97" t="n">
        <v>12</v>
      </c>
      <c r="C13" s="98" t="s">
        <v>160</v>
      </c>
      <c r="D13" s="99" t="s">
        <v>432</v>
      </c>
      <c r="E13" s="100" t="n">
        <v>58</v>
      </c>
      <c r="F13" s="101" t="n">
        <v>66</v>
      </c>
      <c r="G13" s="102" t="n">
        <f aca="false">E13-F13</f>
        <v>-8</v>
      </c>
      <c r="H13" s="0"/>
      <c r="I13" s="97" t="n">
        <v>11</v>
      </c>
      <c r="J13" s="99" t="s">
        <v>426</v>
      </c>
      <c r="K13" s="98" t="s">
        <v>163</v>
      </c>
      <c r="L13" s="99" t="n">
        <v>64</v>
      </c>
      <c r="M13" s="103" t="n">
        <v>61</v>
      </c>
      <c r="N13" s="104" t="n">
        <f aca="false">M13-L13</f>
        <v>-3</v>
      </c>
    </row>
    <row r="14" customFormat="false" ht="15" hidden="false" customHeight="false" outlineLevel="0" collapsed="false">
      <c r="A14" s="0"/>
      <c r="B14" s="97" t="n">
        <v>14</v>
      </c>
      <c r="C14" s="98" t="s">
        <v>160</v>
      </c>
      <c r="D14" s="99" t="s">
        <v>386</v>
      </c>
      <c r="E14" s="100" t="n">
        <v>64</v>
      </c>
      <c r="F14" s="101" t="n">
        <v>77</v>
      </c>
      <c r="G14" s="102" t="n">
        <f aca="false">E14-F14</f>
        <v>-13</v>
      </c>
      <c r="H14" s="0"/>
      <c r="I14" s="97" t="n">
        <v>13</v>
      </c>
      <c r="J14" s="99" t="s">
        <v>451</v>
      </c>
      <c r="K14" s="98" t="s">
        <v>163</v>
      </c>
      <c r="L14" s="99" t="n">
        <v>70</v>
      </c>
      <c r="M14" s="103" t="n">
        <v>67</v>
      </c>
      <c r="N14" s="104" t="n">
        <f aca="false">M14-L14</f>
        <v>-3</v>
      </c>
    </row>
    <row r="15" customFormat="false" ht="15" hidden="false" customHeight="false" outlineLevel="0" collapsed="false">
      <c r="A15" s="0"/>
      <c r="B15" s="97" t="n">
        <v>17</v>
      </c>
      <c r="C15" s="98" t="s">
        <v>160</v>
      </c>
      <c r="D15" s="99" t="s">
        <v>444</v>
      </c>
      <c r="E15" s="100" t="n">
        <v>62</v>
      </c>
      <c r="F15" s="101" t="n">
        <v>65</v>
      </c>
      <c r="G15" s="102" t="n">
        <f aca="false">E15-F15</f>
        <v>-3</v>
      </c>
      <c r="H15" s="0"/>
      <c r="I15" s="97" t="n">
        <v>15</v>
      </c>
      <c r="J15" s="99" t="s">
        <v>437</v>
      </c>
      <c r="K15" s="98" t="s">
        <v>163</v>
      </c>
      <c r="L15" s="99" t="n">
        <v>57</v>
      </c>
      <c r="M15" s="103" t="n">
        <v>61</v>
      </c>
      <c r="N15" s="104" t="n">
        <f aca="false">M15-L15</f>
        <v>4</v>
      </c>
    </row>
    <row r="16" customFormat="false" ht="15" hidden="false" customHeight="false" outlineLevel="0" collapsed="false">
      <c r="A16" s="0"/>
      <c r="B16" s="97" t="n">
        <v>19</v>
      </c>
      <c r="C16" s="98" t="s">
        <v>160</v>
      </c>
      <c r="D16" s="99" t="s">
        <v>445</v>
      </c>
      <c r="E16" s="100" t="n">
        <v>71</v>
      </c>
      <c r="F16" s="101" t="n">
        <v>79</v>
      </c>
      <c r="G16" s="102" t="n">
        <f aca="false">E16-F16</f>
        <v>-8</v>
      </c>
      <c r="H16" s="0"/>
      <c r="I16" s="97" t="n">
        <v>16</v>
      </c>
      <c r="J16" s="99" t="s">
        <v>337</v>
      </c>
      <c r="K16" s="98" t="s">
        <v>163</v>
      </c>
      <c r="L16" s="99" t="n">
        <v>63</v>
      </c>
      <c r="M16" s="103" t="n">
        <v>76</v>
      </c>
      <c r="N16" s="104" t="n">
        <f aca="false">M16-L16</f>
        <v>13</v>
      </c>
    </row>
    <row r="17" customFormat="false" ht="15" hidden="false" customHeight="false" outlineLevel="0" collapsed="false">
      <c r="A17" s="0"/>
      <c r="B17" s="97" t="n">
        <v>20</v>
      </c>
      <c r="C17" s="98" t="s">
        <v>160</v>
      </c>
      <c r="D17" s="99" t="s">
        <v>447</v>
      </c>
      <c r="E17" s="100" t="n">
        <v>70</v>
      </c>
      <c r="F17" s="101" t="n">
        <v>81</v>
      </c>
      <c r="G17" s="102" t="n">
        <f aca="false">E17-F17</f>
        <v>-11</v>
      </c>
      <c r="H17" s="0"/>
      <c r="I17" s="97" t="n">
        <v>18</v>
      </c>
      <c r="J17" s="99" t="s">
        <v>429</v>
      </c>
      <c r="K17" s="98" t="s">
        <v>163</v>
      </c>
      <c r="L17" s="99" t="n">
        <v>58</v>
      </c>
      <c r="M17" s="103" t="n">
        <v>72</v>
      </c>
      <c r="N17" s="104" t="n">
        <f aca="false">M17-L17</f>
        <v>14</v>
      </c>
    </row>
    <row r="18" customFormat="false" ht="15" hidden="false" customHeight="false" outlineLevel="0" collapsed="false">
      <c r="A18" s="0"/>
      <c r="B18" s="97" t="n">
        <v>22</v>
      </c>
      <c r="C18" s="98" t="s">
        <v>160</v>
      </c>
      <c r="D18" s="99" t="s">
        <v>449</v>
      </c>
      <c r="E18" s="100" t="n">
        <v>78</v>
      </c>
      <c r="F18" s="101" t="n">
        <v>65</v>
      </c>
      <c r="G18" s="102" t="n">
        <f aca="false">E18-F18</f>
        <v>13</v>
      </c>
      <c r="H18" s="0"/>
      <c r="I18" s="97" t="n">
        <v>21</v>
      </c>
      <c r="J18" s="99" t="s">
        <v>446</v>
      </c>
      <c r="K18" s="98" t="s">
        <v>163</v>
      </c>
      <c r="L18" s="99" t="n">
        <v>76</v>
      </c>
      <c r="M18" s="103" t="n">
        <v>78</v>
      </c>
      <c r="N18" s="104" t="n">
        <f aca="false">M18-L18</f>
        <v>2</v>
      </c>
    </row>
    <row r="19" customFormat="false" ht="15" hidden="false" customHeight="false" outlineLevel="0" collapsed="false">
      <c r="A19" s="0"/>
      <c r="B19" s="97" t="n">
        <v>24</v>
      </c>
      <c r="C19" s="98" t="s">
        <v>160</v>
      </c>
      <c r="D19" s="99" t="s">
        <v>450</v>
      </c>
      <c r="E19" s="100" t="n">
        <v>71</v>
      </c>
      <c r="F19" s="101" t="n">
        <v>79</v>
      </c>
      <c r="G19" s="102" t="n">
        <f aca="false">E19-F19</f>
        <v>-8</v>
      </c>
      <c r="H19" s="0"/>
      <c r="I19" s="97" t="n">
        <v>23</v>
      </c>
      <c r="J19" s="99" t="s">
        <v>448</v>
      </c>
      <c r="K19" s="98" t="s">
        <v>163</v>
      </c>
      <c r="L19" s="99" t="n">
        <v>69</v>
      </c>
      <c r="M19" s="103" t="n">
        <v>62</v>
      </c>
      <c r="N19" s="104" t="n">
        <f aca="false">M19-L19</f>
        <v>-7</v>
      </c>
    </row>
    <row r="20" customFormat="false" ht="15" hidden="false" customHeight="false" outlineLevel="0" collapsed="false">
      <c r="A20" s="0"/>
      <c r="B20" s="97" t="n">
        <v>26</v>
      </c>
      <c r="C20" s="98" t="s">
        <v>160</v>
      </c>
      <c r="D20" s="99" t="s">
        <v>426</v>
      </c>
      <c r="E20" s="100" t="n">
        <v>81</v>
      </c>
      <c r="F20" s="101" t="n">
        <v>69</v>
      </c>
      <c r="G20" s="102" t="n">
        <f aca="false">E20-F20</f>
        <v>12</v>
      </c>
      <c r="H20" s="0"/>
      <c r="I20" s="97" t="n">
        <v>25</v>
      </c>
      <c r="J20" s="99" t="s">
        <v>435</v>
      </c>
      <c r="K20" s="98" t="s">
        <v>163</v>
      </c>
      <c r="L20" s="99" t="n">
        <v>63</v>
      </c>
      <c r="M20" s="103" t="n">
        <v>65</v>
      </c>
      <c r="N20" s="104" t="n">
        <f aca="false">M20-L20</f>
        <v>2</v>
      </c>
    </row>
    <row r="21" customFormat="false" ht="15" hidden="false" customHeight="false" outlineLevel="0" collapsed="false">
      <c r="A21" s="0"/>
      <c r="B21" s="97" t="n">
        <v>28</v>
      </c>
      <c r="C21" s="98" t="s">
        <v>160</v>
      </c>
      <c r="D21" s="99" t="s">
        <v>451</v>
      </c>
      <c r="E21" s="100" t="n">
        <v>70</v>
      </c>
      <c r="F21" s="101" t="n">
        <v>68</v>
      </c>
      <c r="G21" s="102" t="n">
        <f aca="false">E21-F21</f>
        <v>2</v>
      </c>
      <c r="H21" s="0"/>
      <c r="I21" s="97" t="n">
        <v>27</v>
      </c>
      <c r="J21" s="99" t="s">
        <v>432</v>
      </c>
      <c r="K21" s="98" t="s">
        <v>163</v>
      </c>
      <c r="L21" s="99" t="n">
        <v>74</v>
      </c>
      <c r="M21" s="103" t="n">
        <v>68</v>
      </c>
      <c r="N21" s="104" t="n">
        <f aca="false">M21-L21</f>
        <v>-6</v>
      </c>
    </row>
    <row r="22" customFormat="false" ht="15" hidden="false" customHeight="false" outlineLevel="0" collapsed="false">
      <c r="A22" s="0"/>
      <c r="B22" s="97" t="n">
        <v>30</v>
      </c>
      <c r="C22" s="98" t="s">
        <v>160</v>
      </c>
      <c r="D22" s="99" t="s">
        <v>437</v>
      </c>
      <c r="E22" s="100" t="n">
        <v>64</v>
      </c>
      <c r="F22" s="101" t="n">
        <v>66</v>
      </c>
      <c r="G22" s="102" t="n">
        <f aca="false">E22-F22</f>
        <v>-2</v>
      </c>
      <c r="H22" s="0"/>
      <c r="I22" s="97" t="n">
        <v>29</v>
      </c>
      <c r="J22" s="99" t="s">
        <v>386</v>
      </c>
      <c r="K22" s="98" t="s">
        <v>163</v>
      </c>
      <c r="L22" s="99" t="n">
        <v>85</v>
      </c>
      <c r="M22" s="103" t="n">
        <v>67</v>
      </c>
      <c r="N22" s="104" t="n">
        <f aca="false">M22-L22</f>
        <v>-18</v>
      </c>
    </row>
    <row r="23" customFormat="false" ht="15" hidden="false" customHeight="false" outlineLevel="0" collapsed="false">
      <c r="A23" s="0"/>
      <c r="B23" s="97"/>
      <c r="C23" s="98"/>
      <c r="D23" s="99"/>
      <c r="E23" s="100"/>
      <c r="F23" s="101"/>
      <c r="G23" s="102"/>
      <c r="H23" s="0"/>
      <c r="I23" s="97"/>
      <c r="J23" s="99"/>
      <c r="K23" s="98"/>
      <c r="L23" s="99"/>
      <c r="M23" s="103"/>
      <c r="N23" s="104"/>
    </row>
    <row r="24" customFormat="false" ht="15" hidden="false" customHeight="false" outlineLevel="0" collapsed="false">
      <c r="A24" s="0"/>
      <c r="B24" s="97"/>
      <c r="C24" s="98"/>
      <c r="D24" s="99"/>
      <c r="E24" s="100"/>
      <c r="F24" s="101"/>
      <c r="G24" s="102"/>
      <c r="H24" s="0"/>
      <c r="I24" s="97"/>
      <c r="J24" s="99"/>
      <c r="K24" s="98"/>
      <c r="L24" s="99"/>
      <c r="M24" s="103"/>
      <c r="N24" s="104"/>
    </row>
    <row r="25" customFormat="false" ht="15" hidden="false" customHeight="false" outlineLevel="0" collapsed="false">
      <c r="A25" s="0"/>
      <c r="B25" s="97"/>
      <c r="C25" s="98"/>
      <c r="D25" s="99"/>
      <c r="E25" s="100"/>
      <c r="F25" s="101"/>
      <c r="G25" s="102"/>
      <c r="H25" s="0"/>
      <c r="I25" s="97"/>
      <c r="J25" s="99"/>
      <c r="K25" s="98"/>
      <c r="L25" s="99"/>
      <c r="M25" s="103"/>
      <c r="N25" s="104"/>
    </row>
    <row r="26" customFormat="false" ht="15" hidden="false" customHeight="false" outlineLevel="0" collapsed="false">
      <c r="A26" s="0"/>
      <c r="B26" s="97"/>
      <c r="C26" s="99"/>
      <c r="D26" s="99"/>
      <c r="E26" s="100"/>
      <c r="F26" s="101"/>
      <c r="G26" s="102"/>
      <c r="H26" s="0"/>
      <c r="I26" s="97"/>
      <c r="J26" s="99"/>
      <c r="K26" s="99"/>
      <c r="L26" s="99"/>
      <c r="M26" s="103"/>
      <c r="N26" s="105"/>
    </row>
    <row r="27" customFormat="false" ht="15.75" hidden="false" customHeight="false" outlineLevel="0" collapsed="false">
      <c r="A27" s="0"/>
      <c r="B27" s="106"/>
      <c r="C27" s="107" t="s">
        <v>108</v>
      </c>
      <c r="D27" s="108"/>
      <c r="E27" s="109" t="n">
        <f aca="false">SUM(E8:E25)</f>
        <v>1076</v>
      </c>
      <c r="F27" s="109" t="n">
        <f aca="false">SUM(F8:F25)</f>
        <v>1111</v>
      </c>
      <c r="G27" s="110" t="n">
        <f aca="false">SUM(G8:G25)</f>
        <v>-35</v>
      </c>
      <c r="H27" s="0"/>
      <c r="I27" s="106"/>
      <c r="J27" s="108"/>
      <c r="K27" s="108"/>
      <c r="L27" s="108" t="n">
        <f aca="false">SUM(L8:L25)</f>
        <v>1033</v>
      </c>
      <c r="M27" s="108" t="n">
        <f aca="false">SUM(M8:M25)</f>
        <v>1009</v>
      </c>
      <c r="N27" s="111" t="n">
        <f aca="false">SUM(N8:N25)</f>
        <v>-24</v>
      </c>
    </row>
    <row r="28" customFormat="false" ht="7.5" hidden="false" customHeight="true" outlineLevel="0" collapsed="false">
      <c r="A28" s="0"/>
      <c r="B28" s="0"/>
      <c r="C28" s="0"/>
      <c r="D28" s="0"/>
      <c r="E28" s="0"/>
      <c r="F28" s="0"/>
      <c r="G28" s="0"/>
      <c r="H28" s="0"/>
      <c r="I28" s="0"/>
      <c r="J28" s="0"/>
      <c r="K28" s="0"/>
      <c r="L28" s="0"/>
      <c r="M28" s="0"/>
    </row>
    <row r="29" customFormat="false" ht="15.75" hidden="false" customHeight="false" outlineLevel="0" collapsed="false">
      <c r="A29" s="0"/>
      <c r="B29" s="0"/>
      <c r="C29" s="0"/>
      <c r="D29" s="0"/>
      <c r="E29" s="112" t="s">
        <v>180</v>
      </c>
      <c r="F29" s="113" t="s">
        <v>181</v>
      </c>
      <c r="G29" s="0"/>
      <c r="H29" s="0"/>
      <c r="I29" s="0"/>
      <c r="J29" s="114"/>
      <c r="K29" s="115"/>
      <c r="L29" s="93" t="s">
        <v>7</v>
      </c>
      <c r="M29" s="95" t="s">
        <v>8</v>
      </c>
    </row>
    <row r="30" customFormat="false" ht="15" hidden="false" customHeight="false" outlineLevel="0" collapsed="false">
      <c r="A30" s="0"/>
      <c r="B30" s="0"/>
      <c r="C30" s="0"/>
      <c r="D30" s="116" t="s">
        <v>182</v>
      </c>
      <c r="E30" s="117" t="n">
        <f aca="false">E27</f>
        <v>1076</v>
      </c>
      <c r="F30" s="118" t="n">
        <f aca="false">E30/$M$5</f>
        <v>71.7333333333333</v>
      </c>
      <c r="G30" s="0"/>
      <c r="H30" s="0"/>
      <c r="I30" s="0"/>
      <c r="J30" s="119" t="s">
        <v>183</v>
      </c>
      <c r="K30" s="99"/>
      <c r="L30" s="120" t="n">
        <v>5</v>
      </c>
      <c r="M30" s="121" t="n">
        <v>10</v>
      </c>
    </row>
    <row r="31" customFormat="false" ht="15" hidden="false" customHeight="false" outlineLevel="0" collapsed="false">
      <c r="A31" s="0"/>
      <c r="B31" s="0"/>
      <c r="C31" s="0"/>
      <c r="D31" s="157" t="s">
        <v>184</v>
      </c>
      <c r="E31" s="101" t="n">
        <f aca="false">F27</f>
        <v>1111</v>
      </c>
      <c r="F31" s="102" t="n">
        <f aca="false">E31/$M$5</f>
        <v>74.0666666666667</v>
      </c>
      <c r="G31" s="0"/>
      <c r="H31" s="0"/>
      <c r="I31" s="0"/>
      <c r="J31" s="119" t="s">
        <v>185</v>
      </c>
      <c r="K31" s="99"/>
      <c r="L31" s="120" t="n">
        <v>7</v>
      </c>
      <c r="M31" s="121" t="n">
        <v>8</v>
      </c>
    </row>
    <row r="32" customFormat="false" ht="15.75" hidden="false" customHeight="false" outlineLevel="0" collapsed="false">
      <c r="A32" s="89"/>
      <c r="B32" s="89"/>
      <c r="C32" s="89"/>
      <c r="D32" s="157" t="s">
        <v>186</v>
      </c>
      <c r="E32" s="101" t="n">
        <f aca="false">M27</f>
        <v>1009</v>
      </c>
      <c r="F32" s="102" t="n">
        <f aca="false">E32/$M$5</f>
        <v>67.2666666666667</v>
      </c>
      <c r="G32" s="89"/>
      <c r="H32" s="89"/>
      <c r="I32" s="89"/>
      <c r="J32" s="125" t="s">
        <v>187</v>
      </c>
      <c r="K32" s="108"/>
      <c r="L32" s="126" t="n">
        <f aca="false">L30+L31</f>
        <v>12</v>
      </c>
      <c r="M32" s="127" t="n">
        <f aca="false">M30+M31</f>
        <v>18</v>
      </c>
    </row>
    <row r="33" customFormat="false" ht="15" hidden="false" customHeight="false" outlineLevel="0" collapsed="false">
      <c r="A33" s="89"/>
      <c r="B33" s="128"/>
      <c r="C33" s="89"/>
      <c r="D33" s="157" t="s">
        <v>188</v>
      </c>
      <c r="E33" s="101" t="n">
        <f aca="false">L27</f>
        <v>1033</v>
      </c>
      <c r="F33" s="102" t="n">
        <f aca="false">E33/$M$5</f>
        <v>68.8666666666667</v>
      </c>
      <c r="G33" s="89"/>
      <c r="H33" s="89"/>
      <c r="I33" s="89"/>
      <c r="J33" s="131"/>
      <c r="K33" s="132"/>
      <c r="L33" s="133" t="s">
        <v>189</v>
      </c>
      <c r="M33" s="134" t="s">
        <v>190</v>
      </c>
    </row>
    <row r="34" customFormat="false" ht="15" hidden="false" customHeight="false" outlineLevel="0" collapsed="false">
      <c r="A34" s="89"/>
      <c r="B34" s="128"/>
      <c r="C34" s="89"/>
      <c r="D34" s="157" t="s">
        <v>191</v>
      </c>
      <c r="E34" s="101" t="n">
        <f aca="false">E30+E32</f>
        <v>2085</v>
      </c>
      <c r="F34" s="102" t="n">
        <f aca="false">E34/$L$5</f>
        <v>69.5</v>
      </c>
      <c r="G34" s="89"/>
      <c r="H34" s="89"/>
      <c r="I34" s="89"/>
      <c r="J34" s="154" t="s">
        <v>192</v>
      </c>
      <c r="K34" s="139"/>
      <c r="L34" s="140" t="n">
        <v>15</v>
      </c>
      <c r="M34" s="141" t="n">
        <v>14</v>
      </c>
    </row>
    <row r="35" customFormat="false" ht="15.75" hidden="false" customHeight="false" outlineLevel="0" collapsed="false">
      <c r="A35" s="89"/>
      <c r="B35" s="128"/>
      <c r="C35" s="89"/>
      <c r="D35" s="129" t="s">
        <v>193</v>
      </c>
      <c r="E35" s="130" t="n">
        <f aca="false">E31+E33</f>
        <v>2144</v>
      </c>
      <c r="F35" s="110" t="n">
        <f aca="false">E35/$L$5</f>
        <v>71.4666666666667</v>
      </c>
      <c r="G35" s="89"/>
      <c r="H35" s="89"/>
      <c r="I35" s="89"/>
      <c r="J35" s="155" t="s">
        <v>194</v>
      </c>
      <c r="K35" s="108"/>
      <c r="L35" s="143" t="n">
        <v>19</v>
      </c>
      <c r="M35" s="144" t="n">
        <v>26</v>
      </c>
    </row>
    <row r="36" customFormat="false" ht="15.75" hidden="false" customHeight="false" outlineLevel="0" collapsed="false">
      <c r="A36" s="89"/>
      <c r="B36" s="128"/>
      <c r="C36" s="89"/>
      <c r="D36" s="145"/>
      <c r="E36" s="146"/>
      <c r="F36" s="146"/>
      <c r="G36" s="89"/>
      <c r="H36" s="89"/>
      <c r="I36" s="89"/>
      <c r="J36" s="0"/>
      <c r="K36" s="0"/>
    </row>
    <row r="37" customFormat="false" ht="15.75" hidden="false" customHeight="false" outlineLevel="0" collapsed="false">
      <c r="C37" s="86" t="s">
        <v>195</v>
      </c>
      <c r="D37" s="147" t="s">
        <v>452</v>
      </c>
      <c r="E37" s="147"/>
      <c r="F37" s="147"/>
      <c r="G37" s="147"/>
      <c r="H37" s="147"/>
      <c r="I37" s="147"/>
      <c r="J37" s="147"/>
      <c r="K37" s="147"/>
    </row>
    <row r="38" customFormat="false" ht="15.75" hidden="false" customHeight="true" outlineLevel="0" collapsed="false">
      <c r="C38" s="148" t="s">
        <v>197</v>
      </c>
      <c r="D38" s="149" t="s">
        <v>453</v>
      </c>
      <c r="E38" s="149"/>
      <c r="F38" s="149"/>
      <c r="G38" s="149"/>
      <c r="H38" s="149"/>
      <c r="I38" s="149"/>
      <c r="J38" s="149"/>
      <c r="K38" s="149"/>
    </row>
    <row r="39" customFormat="false" ht="15.75" hidden="false" customHeight="false" outlineLevel="0" collapsed="false">
      <c r="C39" s="148"/>
      <c r="D39" s="149"/>
      <c r="E39" s="149"/>
      <c r="F39" s="149"/>
      <c r="G39" s="149"/>
      <c r="H39" s="149"/>
      <c r="I39" s="149"/>
      <c r="J39" s="149"/>
      <c r="K39" s="149"/>
    </row>
    <row r="40" customFormat="false" ht="15.75" hidden="false" customHeight="false" outlineLevel="0" collapsed="false">
      <c r="C40" s="148"/>
      <c r="D40" s="149"/>
      <c r="E40" s="149"/>
      <c r="F40" s="149"/>
      <c r="G40" s="149"/>
      <c r="H40" s="149"/>
      <c r="I40" s="149"/>
      <c r="J40" s="149"/>
      <c r="K40" s="149"/>
    </row>
  </sheetData>
  <mergeCells count="6">
    <mergeCell ref="B1:N2"/>
    <mergeCell ref="C7:D7"/>
    <mergeCell ref="J7:K7"/>
    <mergeCell ref="D37:K37"/>
    <mergeCell ref="C38:C40"/>
    <mergeCell ref="D38:K40"/>
  </mergeCells>
  <printOptions headings="false" gridLines="false" gridLinesSet="true" horizontalCentered="false" verticalCentered="false"/>
  <pageMargins left="0.315277777777778" right="0.315277777777778" top="0" bottom="0" header="0.511805555555555" footer="0.511805555555555"/>
  <pageSetup paperSize="77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AG69"/>
  <sheetViews>
    <sheetView windowProtection="false" showFormulas="false" showGridLines="true" showRowColHeaders="true" showZeros="true" rightToLeft="false" tabSelected="false" showOutlineSymbols="true" defaultGridColor="true" view="normal" topLeftCell="D22" colorId="64" zoomScale="100" zoomScaleNormal="100" zoomScalePageLayoutView="100" workbookViewId="0">
      <selection pane="topLeft" activeCell="D44" activeCellId="0" sqref="D44"/>
    </sheetView>
  </sheetViews>
  <sheetFormatPr defaultRowHeight="12"/>
  <cols>
    <col collapsed="false" hidden="false" max="1" min="1" style="26" width="5.28061224489796"/>
    <col collapsed="false" hidden="false" max="2" min="2" style="26" width="5.13775510204082"/>
    <col collapsed="false" hidden="false" max="3" min="3" style="26" width="5.28061224489796"/>
    <col collapsed="false" hidden="false" max="5" min="4" style="26" width="3.70918367346939"/>
    <col collapsed="false" hidden="false" max="6" min="6" style="26" width="5.28061224489796"/>
    <col collapsed="false" hidden="false" max="7" min="7" style="26" width="4.70918367346939"/>
    <col collapsed="false" hidden="false" max="8" min="8" style="26" width="5.28061224489796"/>
    <col collapsed="false" hidden="false" max="9" min="9" style="26" width="4.70918367346939"/>
    <col collapsed="false" hidden="false" max="10" min="10" style="26" width="4.42857142857143"/>
    <col collapsed="false" hidden="false" max="11" min="11" style="26" width="4.70918367346939"/>
    <col collapsed="false" hidden="false" max="13" min="12" style="26" width="3.70918367346939"/>
    <col collapsed="false" hidden="false" max="14" min="14" style="26" width="5.28061224489796"/>
    <col collapsed="false" hidden="false" max="15" min="15" style="26" width="4.70918367346939"/>
    <col collapsed="false" hidden="false" max="16" min="16" style="26" width="5.28061224489796"/>
    <col collapsed="false" hidden="false" max="17" min="17" style="26" width="4.70918367346939"/>
    <col collapsed="false" hidden="false" max="18" min="18" style="26" width="5.00510204081633"/>
    <col collapsed="false" hidden="false" max="19" min="19" style="26" width="5.13775510204082"/>
    <col collapsed="false" hidden="false" max="21" min="20" style="26" width="3.70918367346939"/>
    <col collapsed="false" hidden="false" max="22" min="22" style="26" width="5.28061224489796"/>
    <col collapsed="false" hidden="false" max="23" min="23" style="26" width="5.42857142857143"/>
    <col collapsed="false" hidden="false" max="24" min="24" style="26" width="5.28061224489796"/>
    <col collapsed="false" hidden="false" max="25" min="25" style="26" width="5.42857142857143"/>
    <col collapsed="false" hidden="false" max="26" min="26" style="26" width="4.42857142857143"/>
    <col collapsed="false" hidden="false" max="27" min="27" style="26" width="5.13775510204082"/>
    <col collapsed="false" hidden="false" max="28" min="28" style="26" width="10.8520408163265"/>
    <col collapsed="false" hidden="false" max="29" min="29" style="26" width="16.7142857142857"/>
    <col collapsed="false" hidden="false" max="31" min="30" style="26" width="7.4234693877551"/>
    <col collapsed="false" hidden="false" max="32" min="32" style="26" width="5.85714285714286"/>
    <col collapsed="false" hidden="false" max="33" min="33" style="26" width="41.4234693877551"/>
    <col collapsed="false" hidden="false" max="1025" min="34" style="26" width="10.8520408163265"/>
  </cols>
  <sheetData>
    <row r="1" customFormat="false" ht="12.75" hidden="false" customHeight="false" outlineLevel="0" collapsed="false">
      <c r="B1" s="0"/>
      <c r="C1" s="0"/>
      <c r="D1" s="0"/>
      <c r="E1" s="0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C1" s="0"/>
      <c r="AD1" s="0"/>
      <c r="AE1" s="0"/>
      <c r="AF1" s="0"/>
      <c r="AG1" s="0"/>
    </row>
    <row r="2" customFormat="false" ht="12.75" hidden="false" customHeight="true" outlineLevel="0" collapsed="false">
      <c r="B2" s="27" t="s">
        <v>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C2" s="0"/>
      <c r="AD2" s="0"/>
      <c r="AE2" s="0"/>
      <c r="AF2" s="0"/>
      <c r="AG2" s="0"/>
    </row>
    <row r="3" customFormat="false" ht="12.75" hidden="false" customHeight="true" outlineLevel="0" collapsed="false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C3" s="0"/>
      <c r="AD3" s="0"/>
      <c r="AE3" s="0"/>
      <c r="AF3" s="0"/>
      <c r="AG3" s="0"/>
    </row>
    <row r="4" customFormat="false" ht="20.25" hidden="false" customHeight="true" outlineLevel="0" collapsed="false">
      <c r="B4" s="0"/>
      <c r="C4" s="0"/>
      <c r="D4" s="0"/>
      <c r="E4" s="0"/>
      <c r="F4" s="0"/>
      <c r="G4" s="0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C4" s="0"/>
      <c r="AD4" s="0"/>
      <c r="AE4" s="0"/>
      <c r="AF4" s="0"/>
      <c r="AG4" s="0"/>
    </row>
    <row r="5" customFormat="false" ht="17.25" hidden="false" customHeight="true" outlineLevel="0" collapsed="false">
      <c r="B5" s="28" t="s">
        <v>1</v>
      </c>
      <c r="C5" s="29" t="s">
        <v>6</v>
      </c>
      <c r="D5" s="30" t="s">
        <v>109</v>
      </c>
      <c r="E5" s="30"/>
      <c r="F5" s="30"/>
      <c r="G5" s="30"/>
      <c r="H5" s="30"/>
      <c r="I5" s="30"/>
      <c r="J5" s="30"/>
      <c r="K5" s="30"/>
      <c r="L5" s="31" t="s">
        <v>110</v>
      </c>
      <c r="M5" s="31"/>
      <c r="N5" s="31"/>
      <c r="O5" s="31"/>
      <c r="P5" s="31"/>
      <c r="Q5" s="31"/>
      <c r="R5" s="31"/>
      <c r="S5" s="31"/>
      <c r="T5" s="32" t="s">
        <v>108</v>
      </c>
      <c r="U5" s="32"/>
      <c r="V5" s="32"/>
      <c r="W5" s="32"/>
      <c r="X5" s="32"/>
      <c r="Y5" s="32"/>
      <c r="Z5" s="32"/>
      <c r="AA5" s="32"/>
      <c r="AC5" s="0"/>
      <c r="AD5" s="0"/>
      <c r="AE5" s="0"/>
      <c r="AF5" s="0"/>
      <c r="AG5" s="0"/>
    </row>
    <row r="6" customFormat="false" ht="48" hidden="false" customHeight="false" outlineLevel="0" collapsed="false">
      <c r="B6" s="28"/>
      <c r="C6" s="29"/>
      <c r="D6" s="33" t="s">
        <v>7</v>
      </c>
      <c r="E6" s="34" t="s">
        <v>8</v>
      </c>
      <c r="F6" s="35" t="s">
        <v>111</v>
      </c>
      <c r="G6" s="35" t="s">
        <v>112</v>
      </c>
      <c r="H6" s="35" t="s">
        <v>113</v>
      </c>
      <c r="I6" s="35" t="s">
        <v>114</v>
      </c>
      <c r="J6" s="34" t="s">
        <v>115</v>
      </c>
      <c r="K6" s="36" t="s">
        <v>116</v>
      </c>
      <c r="L6" s="37" t="s">
        <v>7</v>
      </c>
      <c r="M6" s="34" t="s">
        <v>8</v>
      </c>
      <c r="N6" s="35" t="s">
        <v>111</v>
      </c>
      <c r="O6" s="35" t="s">
        <v>112</v>
      </c>
      <c r="P6" s="35" t="s">
        <v>113</v>
      </c>
      <c r="Q6" s="35" t="s">
        <v>114</v>
      </c>
      <c r="R6" s="34" t="s">
        <v>115</v>
      </c>
      <c r="S6" s="38" t="s">
        <v>116</v>
      </c>
      <c r="T6" s="33" t="s">
        <v>7</v>
      </c>
      <c r="U6" s="34" t="s">
        <v>8</v>
      </c>
      <c r="V6" s="35" t="s">
        <v>111</v>
      </c>
      <c r="W6" s="35" t="s">
        <v>112</v>
      </c>
      <c r="X6" s="35" t="s">
        <v>113</v>
      </c>
      <c r="Y6" s="35" t="s">
        <v>114</v>
      </c>
      <c r="Z6" s="34" t="s">
        <v>115</v>
      </c>
      <c r="AA6" s="39" t="s">
        <v>116</v>
      </c>
      <c r="AC6" s="0"/>
      <c r="AD6" s="0"/>
      <c r="AE6" s="0"/>
      <c r="AF6" s="0"/>
      <c r="AG6" s="0"/>
    </row>
    <row r="7" customFormat="false" ht="12" hidden="false" customHeight="false" outlineLevel="0" collapsed="false">
      <c r="B7" s="10" t="s">
        <v>12</v>
      </c>
      <c r="C7" s="40" t="n">
        <f aca="false">'78-79'!L5</f>
        <v>20</v>
      </c>
      <c r="D7" s="33" t="n">
        <f aca="false">'78-79'!L30</f>
        <v>7</v>
      </c>
      <c r="E7" s="34" t="n">
        <f aca="false">'78-79'!M30</f>
        <v>3</v>
      </c>
      <c r="F7" s="34" t="n">
        <f aca="false">'78-79'!E30</f>
        <v>891</v>
      </c>
      <c r="G7" s="41" t="n">
        <f aca="false">'78-79'!F30</f>
        <v>89.1</v>
      </c>
      <c r="H7" s="34" t="n">
        <f aca="false">'78-79'!E31</f>
        <v>713</v>
      </c>
      <c r="I7" s="42" t="n">
        <f aca="false">'78-79'!F31</f>
        <v>71.3</v>
      </c>
      <c r="J7" s="34" t="n">
        <f aca="false">'78-79'!G27</f>
        <v>178</v>
      </c>
      <c r="K7" s="43" t="n">
        <f aca="false">J7/(D7+E7)</f>
        <v>17.8</v>
      </c>
      <c r="L7" s="37" t="n">
        <f aca="false">'78-79'!L31</f>
        <v>1</v>
      </c>
      <c r="M7" s="34" t="n">
        <f aca="false">'78-79'!M31</f>
        <v>9</v>
      </c>
      <c r="N7" s="34" t="n">
        <f aca="false">'78-79'!E32</f>
        <v>576</v>
      </c>
      <c r="O7" s="42" t="n">
        <f aca="false">'78-79'!F32</f>
        <v>57.6</v>
      </c>
      <c r="P7" s="34" t="n">
        <f aca="false">'78-79'!E33</f>
        <v>770</v>
      </c>
      <c r="Q7" s="42" t="n">
        <f aca="false">'78-79'!F33</f>
        <v>77</v>
      </c>
      <c r="R7" s="34" t="n">
        <f aca="false">'78-79'!N27</f>
        <v>-194</v>
      </c>
      <c r="S7" s="44" t="n">
        <f aca="false">R7/(L7+M7)</f>
        <v>-19.4</v>
      </c>
      <c r="T7" s="45" t="n">
        <f aca="false">'78-79'!L32</f>
        <v>8</v>
      </c>
      <c r="U7" s="46" t="n">
        <f aca="false">'78-79'!M32</f>
        <v>12</v>
      </c>
      <c r="V7" s="34" t="n">
        <f aca="false">'78-79'!E34</f>
        <v>1467</v>
      </c>
      <c r="W7" s="42" t="n">
        <f aca="false">'78-79'!F34</f>
        <v>73.35</v>
      </c>
      <c r="X7" s="34" t="n">
        <f aca="false">'78-79'!E35</f>
        <v>1483</v>
      </c>
      <c r="Y7" s="47" t="n">
        <f aca="false">'78-79'!F35</f>
        <v>74.15</v>
      </c>
      <c r="Z7" s="34" t="n">
        <f aca="false">J7+R7</f>
        <v>-16</v>
      </c>
      <c r="AA7" s="48" t="n">
        <f aca="false">Z7/C7</f>
        <v>-0.8</v>
      </c>
      <c r="AC7" s="0"/>
      <c r="AD7" s="0"/>
      <c r="AE7" s="0"/>
      <c r="AF7" s="0"/>
      <c r="AG7" s="0"/>
    </row>
    <row r="8" customFormat="false" ht="12" hidden="false" customHeight="false" outlineLevel="0" collapsed="false">
      <c r="B8" s="10" t="s">
        <v>17</v>
      </c>
      <c r="C8" s="40" t="n">
        <f aca="false">'79-80'!L5</f>
        <v>24</v>
      </c>
      <c r="D8" s="33" t="n">
        <f aca="false">'79-80'!L30</f>
        <v>12</v>
      </c>
      <c r="E8" s="34" t="n">
        <f aca="false">'79-80'!M30</f>
        <v>0</v>
      </c>
      <c r="F8" s="34" t="n">
        <f aca="false">'79-80'!E30</f>
        <v>1158</v>
      </c>
      <c r="G8" s="41" t="n">
        <f aca="false">'79-80'!F30</f>
        <v>96.5</v>
      </c>
      <c r="H8" s="34" t="n">
        <f aca="false">'79-80'!E31</f>
        <v>891</v>
      </c>
      <c r="I8" s="42" t="n">
        <f aca="false">'79-80'!F31</f>
        <v>74.25</v>
      </c>
      <c r="J8" s="34" t="n">
        <f aca="false">'79-80'!G27</f>
        <v>267</v>
      </c>
      <c r="K8" s="43" t="n">
        <f aca="false">J8/(D8+E8)</f>
        <v>22.25</v>
      </c>
      <c r="L8" s="37" t="n">
        <f aca="false">'79-80'!L31</f>
        <v>2</v>
      </c>
      <c r="M8" s="34" t="n">
        <f aca="false">'79-80'!M31</f>
        <v>9</v>
      </c>
      <c r="N8" s="34" t="n">
        <f aca="false">'79-80'!E32</f>
        <v>885</v>
      </c>
      <c r="O8" s="42" t="n">
        <f aca="false">'79-80'!F32</f>
        <v>73.75</v>
      </c>
      <c r="P8" s="34" t="n">
        <f aca="false">'79-80'!E33</f>
        <v>1001</v>
      </c>
      <c r="Q8" s="42" t="n">
        <f aca="false">'79-80'!F33</f>
        <v>83.4166666666667</v>
      </c>
      <c r="R8" s="34" t="n">
        <f aca="false">'79-80'!N27</f>
        <v>-116</v>
      </c>
      <c r="S8" s="44" t="n">
        <f aca="false">R8/(L8+M8)</f>
        <v>-10.5454545454545</v>
      </c>
      <c r="T8" s="45" t="n">
        <f aca="false">'79-80'!L32</f>
        <v>14</v>
      </c>
      <c r="U8" s="46" t="n">
        <f aca="false">'79-80'!M32</f>
        <v>9</v>
      </c>
      <c r="V8" s="34" t="n">
        <f aca="false">'79-80'!E34</f>
        <v>2043</v>
      </c>
      <c r="W8" s="42" t="n">
        <f aca="false">'79-80'!F34</f>
        <v>85.125</v>
      </c>
      <c r="X8" s="34" t="n">
        <f aca="false">'79-80'!E35</f>
        <v>1892</v>
      </c>
      <c r="Y8" s="47" t="n">
        <f aca="false">'79-80'!F35</f>
        <v>78.8333333333333</v>
      </c>
      <c r="Z8" s="34" t="n">
        <f aca="false">J8+R8</f>
        <v>151</v>
      </c>
      <c r="AA8" s="48" t="n">
        <f aca="false">Z8/C8</f>
        <v>6.29166666666667</v>
      </c>
      <c r="AC8" s="0"/>
      <c r="AD8" s="0"/>
      <c r="AE8" s="0"/>
      <c r="AF8" s="0"/>
      <c r="AG8" s="0"/>
    </row>
    <row r="9" customFormat="false" ht="12" hidden="false" customHeight="false" outlineLevel="0" collapsed="false">
      <c r="B9" s="10" t="s">
        <v>19</v>
      </c>
      <c r="C9" s="40" t="n">
        <f aca="false">'80-81'!L5</f>
        <v>22</v>
      </c>
      <c r="D9" s="33" t="n">
        <f aca="false">'80-81'!L30</f>
        <v>9</v>
      </c>
      <c r="E9" s="34" t="n">
        <f aca="false">'80-81'!M30</f>
        <v>2</v>
      </c>
      <c r="F9" s="34" t="n">
        <f aca="false">'80-81'!E30</f>
        <v>879</v>
      </c>
      <c r="G9" s="41" t="n">
        <f aca="false">'80-81'!F30</f>
        <v>79.9090909090909</v>
      </c>
      <c r="H9" s="34" t="n">
        <f aca="false">'80-81'!E31</f>
        <v>858</v>
      </c>
      <c r="I9" s="42" t="n">
        <f aca="false">'80-81'!F31</f>
        <v>78</v>
      </c>
      <c r="J9" s="34" t="n">
        <f aca="false">'80-81'!G27</f>
        <v>21</v>
      </c>
      <c r="K9" s="43" t="n">
        <f aca="false">J9/(D9+E9)</f>
        <v>1.90909090909091</v>
      </c>
      <c r="L9" s="37" t="n">
        <f aca="false">'80-81'!L31</f>
        <v>0</v>
      </c>
      <c r="M9" s="34" t="n">
        <f aca="false">'80-81'!M31</f>
        <v>11</v>
      </c>
      <c r="N9" s="34" t="n">
        <f aca="false">'80-81'!E32</f>
        <v>758</v>
      </c>
      <c r="O9" s="42" t="n">
        <f aca="false">'80-81'!F32</f>
        <v>68.9090909090909</v>
      </c>
      <c r="P9" s="34" t="n">
        <f aca="false">'80-81'!E33</f>
        <v>981</v>
      </c>
      <c r="Q9" s="42" t="n">
        <f aca="false">'80-81'!F33</f>
        <v>89.1818181818182</v>
      </c>
      <c r="R9" s="34" t="n">
        <f aca="false">'80-81'!N27</f>
        <v>-223</v>
      </c>
      <c r="S9" s="44" t="n">
        <f aca="false">R9/(L9+M9)</f>
        <v>-20.2727272727273</v>
      </c>
      <c r="T9" s="45" t="n">
        <f aca="false">'80-81'!L32</f>
        <v>9</v>
      </c>
      <c r="U9" s="46" t="n">
        <f aca="false">'80-81'!M32</f>
        <v>13</v>
      </c>
      <c r="V9" s="34" t="n">
        <f aca="false">'80-81'!E34</f>
        <v>1637</v>
      </c>
      <c r="W9" s="42" t="n">
        <f aca="false">'80-81'!F34</f>
        <v>74.4090909090909</v>
      </c>
      <c r="X9" s="34" t="n">
        <f aca="false">'80-81'!E35</f>
        <v>1839</v>
      </c>
      <c r="Y9" s="47" t="n">
        <f aca="false">'80-81'!F35</f>
        <v>83.5909090909091</v>
      </c>
      <c r="Z9" s="34" t="n">
        <f aca="false">J9+R9</f>
        <v>-202</v>
      </c>
      <c r="AA9" s="48" t="n">
        <f aca="false">Z9/C9</f>
        <v>-9.18181818181818</v>
      </c>
      <c r="AC9" s="0"/>
      <c r="AD9" s="0"/>
      <c r="AE9" s="0"/>
      <c r="AF9" s="0"/>
      <c r="AG9" s="0"/>
    </row>
    <row r="10" customFormat="false" ht="12" hidden="false" customHeight="false" outlineLevel="0" collapsed="false">
      <c r="B10" s="10" t="s">
        <v>22</v>
      </c>
      <c r="C10" s="40" t="n">
        <f aca="false">'81-82'!L5</f>
        <v>22</v>
      </c>
      <c r="D10" s="33" t="n">
        <f aca="false">'81-82'!L30</f>
        <v>10</v>
      </c>
      <c r="E10" s="34" t="n">
        <f aca="false">'80-81'!M30</f>
        <v>2</v>
      </c>
      <c r="F10" s="34" t="n">
        <f aca="false">'80-81'!E30</f>
        <v>879</v>
      </c>
      <c r="G10" s="41" t="n">
        <f aca="false">'80-81'!F30</f>
        <v>79.9090909090909</v>
      </c>
      <c r="H10" s="34" t="n">
        <f aca="false">'81-82'!E31</f>
        <v>713</v>
      </c>
      <c r="I10" s="42" t="n">
        <f aca="false">'81-82'!F31</f>
        <v>64.8181818181818</v>
      </c>
      <c r="J10" s="34" t="n">
        <f aca="false">'81-82'!G27</f>
        <v>318</v>
      </c>
      <c r="K10" s="43" t="n">
        <f aca="false">J10/(D10+E10)</f>
        <v>26.5</v>
      </c>
      <c r="L10" s="34" t="n">
        <f aca="false">'81-82'!L31</f>
        <v>4</v>
      </c>
      <c r="M10" s="34" t="n">
        <f aca="false">'81-82'!M31</f>
        <v>7</v>
      </c>
      <c r="N10" s="34" t="n">
        <f aca="false">'81-82'!E32</f>
        <v>920</v>
      </c>
      <c r="O10" s="42" t="n">
        <f aca="false">'81-82'!F32</f>
        <v>83.6363636363636</v>
      </c>
      <c r="P10" s="34" t="n">
        <f aca="false">'81-82'!E33</f>
        <v>889</v>
      </c>
      <c r="Q10" s="42" t="n">
        <f aca="false">'81-82'!F33</f>
        <v>80.8181818181818</v>
      </c>
      <c r="R10" s="34" t="n">
        <f aca="false">'81-82'!N27</f>
        <v>31</v>
      </c>
      <c r="S10" s="44" t="n">
        <f aca="false">R10/(L10+M10)</f>
        <v>2.81818181818182</v>
      </c>
      <c r="T10" s="45" t="n">
        <f aca="false">'80-81'!L32</f>
        <v>9</v>
      </c>
      <c r="U10" s="46" t="n">
        <f aca="false">'80-81'!M32</f>
        <v>13</v>
      </c>
      <c r="V10" s="34" t="n">
        <f aca="false">'81-82'!E34</f>
        <v>1951</v>
      </c>
      <c r="W10" s="42" t="n">
        <f aca="false">'80-81'!F34</f>
        <v>74.4090909090909</v>
      </c>
      <c r="X10" s="34" t="n">
        <f aca="false">'81-82'!E35</f>
        <v>1602</v>
      </c>
      <c r="Y10" s="47" t="n">
        <f aca="false">'81-82'!F35</f>
        <v>72.8181818181818</v>
      </c>
      <c r="Z10" s="34" t="n">
        <f aca="false">J10+R10</f>
        <v>349</v>
      </c>
      <c r="AA10" s="48" t="n">
        <f aca="false">Z10/C10</f>
        <v>15.8636363636364</v>
      </c>
      <c r="AC10" s="0"/>
      <c r="AD10" s="0"/>
      <c r="AE10" s="0"/>
      <c r="AF10" s="0"/>
      <c r="AG10" s="0"/>
    </row>
    <row r="11" customFormat="false" ht="12" hidden="false" customHeight="false" outlineLevel="0" collapsed="false">
      <c r="B11" s="10" t="s">
        <v>25</v>
      </c>
      <c r="C11" s="40" t="n">
        <f aca="false">'82-83'!L5</f>
        <v>20</v>
      </c>
      <c r="D11" s="33" t="n">
        <f aca="false">'82-83'!L30</f>
        <v>8</v>
      </c>
      <c r="E11" s="34" t="n">
        <f aca="false">'82-83'!M30</f>
        <v>2</v>
      </c>
      <c r="F11" s="34" t="n">
        <f aca="false">'82-83'!E30</f>
        <v>827</v>
      </c>
      <c r="G11" s="41" t="n">
        <f aca="false">'82-83'!F30</f>
        <v>82.7</v>
      </c>
      <c r="H11" s="34" t="n">
        <f aca="false">'82-83'!E31</f>
        <v>644</v>
      </c>
      <c r="I11" s="42" t="n">
        <f aca="false">'82-83'!F31</f>
        <v>64.4</v>
      </c>
      <c r="J11" s="34" t="n">
        <f aca="false">'82-83'!G27</f>
        <v>183</v>
      </c>
      <c r="K11" s="43" t="n">
        <f aca="false">J11/(D11+E11)</f>
        <v>18.3</v>
      </c>
      <c r="L11" s="34" t="n">
        <f aca="false">'82-83'!L31</f>
        <v>6</v>
      </c>
      <c r="M11" s="34" t="n">
        <f aca="false">'82-83'!M31</f>
        <v>4</v>
      </c>
      <c r="N11" s="34" t="n">
        <f aca="false">'82-83'!E32</f>
        <v>764</v>
      </c>
      <c r="O11" s="42" t="n">
        <f aca="false">'82-83'!F32</f>
        <v>76.4</v>
      </c>
      <c r="P11" s="34" t="n">
        <f aca="false">'82-83'!E33</f>
        <v>669</v>
      </c>
      <c r="Q11" s="42" t="n">
        <f aca="false">'82-83'!F33</f>
        <v>66.9</v>
      </c>
      <c r="R11" s="34" t="n">
        <f aca="false">'82-83'!N27</f>
        <v>95</v>
      </c>
      <c r="S11" s="44" t="n">
        <f aca="false">R11/(L11+M11)</f>
        <v>9.5</v>
      </c>
      <c r="T11" s="45" t="n">
        <f aca="false">'82-83'!L32</f>
        <v>14</v>
      </c>
      <c r="U11" s="46" t="n">
        <f aca="false">'82-83'!M32</f>
        <v>6</v>
      </c>
      <c r="V11" s="34" t="n">
        <f aca="false">'82-83'!E34</f>
        <v>1591</v>
      </c>
      <c r="W11" s="42" t="n">
        <f aca="false">'82-83'!F34</f>
        <v>79.55</v>
      </c>
      <c r="X11" s="34" t="n">
        <f aca="false">'82-83'!E35</f>
        <v>1313</v>
      </c>
      <c r="Y11" s="47" t="n">
        <f aca="false">'82-83'!F35</f>
        <v>65.65</v>
      </c>
      <c r="Z11" s="34" t="n">
        <f aca="false">J11+R11</f>
        <v>278</v>
      </c>
      <c r="AA11" s="48" t="n">
        <f aca="false">Z11/C11</f>
        <v>13.9</v>
      </c>
      <c r="AC11" s="0"/>
      <c r="AD11" s="0"/>
      <c r="AE11" s="0"/>
      <c r="AF11" s="0"/>
      <c r="AG11" s="0"/>
    </row>
    <row r="12" customFormat="false" ht="12" hidden="false" customHeight="false" outlineLevel="0" collapsed="false">
      <c r="B12" s="10" t="s">
        <v>27</v>
      </c>
      <c r="C12" s="40" t="n">
        <f aca="false">'83-84'!L5</f>
        <v>24</v>
      </c>
      <c r="D12" s="33" t="n">
        <f aca="false">'83-84'!L30</f>
        <v>5</v>
      </c>
      <c r="E12" s="34" t="n">
        <f aca="false">'83-84'!M30</f>
        <v>7</v>
      </c>
      <c r="F12" s="34" t="n">
        <f aca="false">'83-84'!E30</f>
        <v>860</v>
      </c>
      <c r="G12" s="41" t="n">
        <f aca="false">'83-84'!F30</f>
        <v>71.6666666666667</v>
      </c>
      <c r="H12" s="34" t="n">
        <f aca="false">'83-84'!E31</f>
        <v>932</v>
      </c>
      <c r="I12" s="42" t="n">
        <f aca="false">'83-84'!F31</f>
        <v>77.6666666666667</v>
      </c>
      <c r="J12" s="34" t="n">
        <f aca="false">'83-84'!G27</f>
        <v>-72</v>
      </c>
      <c r="K12" s="43" t="n">
        <f aca="false">J12/(D12+E12)</f>
        <v>-6</v>
      </c>
      <c r="L12" s="34" t="n">
        <f aca="false">'83-84'!L31</f>
        <v>0</v>
      </c>
      <c r="M12" s="34" t="n">
        <f aca="false">'83-84'!M31</f>
        <v>12</v>
      </c>
      <c r="N12" s="34" t="n">
        <f aca="false">'83-84'!E32</f>
        <v>804</v>
      </c>
      <c r="O12" s="42" t="n">
        <f aca="false">'83-84'!F32</f>
        <v>67</v>
      </c>
      <c r="P12" s="34" t="n">
        <f aca="false">'83-84'!E33</f>
        <v>1107</v>
      </c>
      <c r="Q12" s="42" t="n">
        <f aca="false">'83-84'!F33</f>
        <v>92.25</v>
      </c>
      <c r="R12" s="34" t="n">
        <f aca="false">'83-84'!N27</f>
        <v>-303</v>
      </c>
      <c r="S12" s="44" t="n">
        <f aca="false">R12/(L12+M12)</f>
        <v>-25.25</v>
      </c>
      <c r="T12" s="45" t="n">
        <f aca="false">'83-84'!L32</f>
        <v>5</v>
      </c>
      <c r="U12" s="46" t="n">
        <f aca="false">'83-84'!M32</f>
        <v>19</v>
      </c>
      <c r="V12" s="34" t="n">
        <f aca="false">'83-84'!E34</f>
        <v>1664</v>
      </c>
      <c r="W12" s="42" t="n">
        <f aca="false">'83-84'!F34</f>
        <v>69.3333333333333</v>
      </c>
      <c r="X12" s="34" t="n">
        <f aca="false">'83-84'!E35</f>
        <v>2039</v>
      </c>
      <c r="Y12" s="47" t="n">
        <f aca="false">'83-84'!F35</f>
        <v>84.9583333333333</v>
      </c>
      <c r="Z12" s="34" t="n">
        <f aca="false">J12+R12</f>
        <v>-375</v>
      </c>
      <c r="AA12" s="48" t="n">
        <f aca="false">Z12/C12</f>
        <v>-15.625</v>
      </c>
      <c r="AC12" s="0"/>
      <c r="AD12" s="0"/>
      <c r="AE12" s="0"/>
      <c r="AF12" s="0"/>
      <c r="AG12" s="0"/>
    </row>
    <row r="13" customFormat="false" ht="12" hidden="false" customHeight="false" outlineLevel="0" collapsed="false">
      <c r="B13" s="10" t="s">
        <v>30</v>
      </c>
      <c r="C13" s="40" t="n">
        <f aca="false">'84-85'!L5</f>
        <v>18</v>
      </c>
      <c r="D13" s="33" t="n">
        <f aca="false">'84-85'!L30</f>
        <v>6</v>
      </c>
      <c r="E13" s="34" t="n">
        <f aca="false">'84-85'!M30</f>
        <v>3</v>
      </c>
      <c r="F13" s="34" t="n">
        <f aca="false">'84-85'!E30</f>
        <v>725</v>
      </c>
      <c r="G13" s="41" t="n">
        <f aca="false">'84-85'!F30</f>
        <v>80.5555555555556</v>
      </c>
      <c r="H13" s="34" t="n">
        <f aca="false">'84-85'!E31</f>
        <v>671</v>
      </c>
      <c r="I13" s="42" t="n">
        <f aca="false">'84-85'!F31</f>
        <v>74.5555555555556</v>
      </c>
      <c r="J13" s="34" t="n">
        <f aca="false">'84-85'!G27</f>
        <v>54</v>
      </c>
      <c r="K13" s="43" t="n">
        <f aca="false">J13/(D13+E13)</f>
        <v>6</v>
      </c>
      <c r="L13" s="34" t="n">
        <f aca="false">'84-85'!L31</f>
        <v>3</v>
      </c>
      <c r="M13" s="34" t="n">
        <f aca="false">'84-85'!M31</f>
        <v>6</v>
      </c>
      <c r="N13" s="34" t="n">
        <f aca="false">'84-85'!E32</f>
        <v>696</v>
      </c>
      <c r="O13" s="42" t="n">
        <f aca="false">'84-85'!F32</f>
        <v>77.3333333333333</v>
      </c>
      <c r="P13" s="34" t="n">
        <f aca="false">'84-85'!E33</f>
        <v>751</v>
      </c>
      <c r="Q13" s="42" t="n">
        <f aca="false">'84-85'!F33</f>
        <v>83.4444444444445</v>
      </c>
      <c r="R13" s="34" t="n">
        <f aca="false">'84-85'!N27</f>
        <v>-55</v>
      </c>
      <c r="S13" s="44" t="n">
        <f aca="false">R13/(L13+M13)</f>
        <v>-6.11111111111111</v>
      </c>
      <c r="T13" s="45" t="n">
        <f aca="false">'84-85'!L32</f>
        <v>9</v>
      </c>
      <c r="U13" s="46" t="n">
        <f aca="false">'84-85'!M32</f>
        <v>9</v>
      </c>
      <c r="V13" s="34" t="n">
        <f aca="false">'84-85'!E34</f>
        <v>1421</v>
      </c>
      <c r="W13" s="42" t="n">
        <f aca="false">'84-85'!F34</f>
        <v>78.9444444444444</v>
      </c>
      <c r="X13" s="34" t="n">
        <f aca="false">'84-85'!E35</f>
        <v>1422</v>
      </c>
      <c r="Y13" s="47" t="n">
        <f aca="false">'84-85'!F35</f>
        <v>79</v>
      </c>
      <c r="Z13" s="34" t="n">
        <f aca="false">J13+R13</f>
        <v>-1</v>
      </c>
      <c r="AA13" s="48" t="n">
        <f aca="false">Z13/C13</f>
        <v>-0.0555555555555556</v>
      </c>
      <c r="AC13" s="0"/>
      <c r="AD13" s="0"/>
      <c r="AE13" s="0"/>
      <c r="AF13" s="0"/>
      <c r="AG13" s="0"/>
    </row>
    <row r="14" customFormat="false" ht="12" hidden="false" customHeight="false" outlineLevel="0" collapsed="false">
      <c r="B14" s="10" t="s">
        <v>32</v>
      </c>
      <c r="C14" s="40" t="n">
        <f aca="false">'85-86'!L5</f>
        <v>26</v>
      </c>
      <c r="D14" s="33" t="n">
        <f aca="false">'85-86'!L30</f>
        <v>10</v>
      </c>
      <c r="E14" s="34" t="n">
        <f aca="false">'85-86'!M30</f>
        <v>3</v>
      </c>
      <c r="F14" s="34" t="n">
        <f aca="false">'85-86'!E30</f>
        <v>1140</v>
      </c>
      <c r="G14" s="41" t="n">
        <f aca="false">'85-86'!F30</f>
        <v>87.6923076923077</v>
      </c>
      <c r="H14" s="34" t="n">
        <f aca="false">'85-86'!E31</f>
        <v>964</v>
      </c>
      <c r="I14" s="42" t="n">
        <f aca="false">'85-86'!F31</f>
        <v>74.1538461538462</v>
      </c>
      <c r="J14" s="34" t="n">
        <f aca="false">'85-86'!G27</f>
        <v>176</v>
      </c>
      <c r="K14" s="43" t="n">
        <f aca="false">J14/(D14+E14)</f>
        <v>13.5384615384615</v>
      </c>
      <c r="L14" s="34" t="n">
        <f aca="false">'85-86'!L31</f>
        <v>3</v>
      </c>
      <c r="M14" s="34" t="n">
        <f aca="false">'85-86'!M31</f>
        <v>10</v>
      </c>
      <c r="N14" s="34" t="n">
        <f aca="false">'85-86'!E32</f>
        <v>1033</v>
      </c>
      <c r="O14" s="42" t="n">
        <f aca="false">'85-86'!F32</f>
        <v>79.4615384615385</v>
      </c>
      <c r="P14" s="34" t="n">
        <f aca="false">'85-86'!E33</f>
        <v>1145</v>
      </c>
      <c r="Q14" s="42" t="n">
        <f aca="false">'85-86'!F33</f>
        <v>88.0769230769231</v>
      </c>
      <c r="R14" s="34" t="n">
        <f aca="false">'85-86'!N27</f>
        <v>-112</v>
      </c>
      <c r="S14" s="44" t="n">
        <f aca="false">R14/(L14+M14)</f>
        <v>-8.61538461538462</v>
      </c>
      <c r="T14" s="45" t="n">
        <f aca="false">'85-86'!L32</f>
        <v>13</v>
      </c>
      <c r="U14" s="46" t="n">
        <f aca="false">'85-86'!M32</f>
        <v>13</v>
      </c>
      <c r="V14" s="34" t="n">
        <f aca="false">'85-86'!E34</f>
        <v>2173</v>
      </c>
      <c r="W14" s="42" t="n">
        <f aca="false">'85-86'!F34</f>
        <v>83.5769230769231</v>
      </c>
      <c r="X14" s="34" t="n">
        <f aca="false">'85-86'!E35</f>
        <v>2109</v>
      </c>
      <c r="Y14" s="47" t="n">
        <f aca="false">'85-86'!F35</f>
        <v>81.1153846153846</v>
      </c>
      <c r="Z14" s="34" t="n">
        <f aca="false">J14+R14</f>
        <v>64</v>
      </c>
      <c r="AA14" s="48" t="n">
        <f aca="false">Z14/C14</f>
        <v>2.46153846153846</v>
      </c>
      <c r="AC14" s="0"/>
      <c r="AD14" s="0"/>
      <c r="AE14" s="0"/>
      <c r="AF14" s="0"/>
      <c r="AG14" s="0"/>
    </row>
    <row r="15" customFormat="false" ht="12" hidden="false" customHeight="false" outlineLevel="0" collapsed="false">
      <c r="B15" s="10" t="s">
        <v>34</v>
      </c>
      <c r="C15" s="40" t="n">
        <f aca="false">'86-87'!L5</f>
        <v>22</v>
      </c>
      <c r="D15" s="33" t="n">
        <f aca="false">'86-87'!L30</f>
        <v>7</v>
      </c>
      <c r="E15" s="34" t="n">
        <f aca="false">'86-87'!M30</f>
        <v>4</v>
      </c>
      <c r="F15" s="34" t="n">
        <f aca="false">'86-87'!E30</f>
        <v>943</v>
      </c>
      <c r="G15" s="41" t="n">
        <f aca="false">'86-87'!F30</f>
        <v>85.7272727272727</v>
      </c>
      <c r="H15" s="34" t="n">
        <f aca="false">'86-87'!E31</f>
        <v>921</v>
      </c>
      <c r="I15" s="42" t="n">
        <f aca="false">'86-87'!F31</f>
        <v>83.7272727272727</v>
      </c>
      <c r="J15" s="34" t="n">
        <f aca="false">'86-87'!G27</f>
        <v>22</v>
      </c>
      <c r="K15" s="43" t="n">
        <f aca="false">J15/(D15+E15)</f>
        <v>2</v>
      </c>
      <c r="L15" s="34" t="n">
        <f aca="false">'86-87'!L31</f>
        <v>1</v>
      </c>
      <c r="M15" s="34" t="n">
        <f aca="false">'86-87'!M31</f>
        <v>10</v>
      </c>
      <c r="N15" s="34" t="n">
        <f aca="false">'86-87'!E32</f>
        <v>828</v>
      </c>
      <c r="O15" s="42" t="n">
        <f aca="false">'86-87'!F32</f>
        <v>75.2727272727273</v>
      </c>
      <c r="P15" s="34" t="n">
        <f aca="false">'86-87'!E33</f>
        <v>1017</v>
      </c>
      <c r="Q15" s="42" t="n">
        <f aca="false">'86-87'!F33</f>
        <v>92.4545454545455</v>
      </c>
      <c r="R15" s="34" t="n">
        <f aca="false">'86-87'!N27</f>
        <v>-189</v>
      </c>
      <c r="S15" s="44" t="n">
        <f aca="false">R15/(L15+M15)</f>
        <v>-17.1818181818182</v>
      </c>
      <c r="T15" s="45" t="n">
        <f aca="false">'86-87'!L32</f>
        <v>8</v>
      </c>
      <c r="U15" s="46" t="n">
        <f aca="false">'86-87'!M32</f>
        <v>14</v>
      </c>
      <c r="V15" s="34" t="n">
        <f aca="false">'86-87'!E34</f>
        <v>1771</v>
      </c>
      <c r="W15" s="42" t="n">
        <f aca="false">'86-87'!F34</f>
        <v>80.5</v>
      </c>
      <c r="X15" s="34" t="n">
        <f aca="false">'86-87'!E35</f>
        <v>1938</v>
      </c>
      <c r="Y15" s="47" t="n">
        <f aca="false">'86-87'!F35</f>
        <v>88.0909090909091</v>
      </c>
      <c r="Z15" s="34" t="n">
        <f aca="false">J15+R15</f>
        <v>-167</v>
      </c>
      <c r="AA15" s="48" t="n">
        <f aca="false">Z15/C15</f>
        <v>-7.59090909090909</v>
      </c>
      <c r="AC15" s="0"/>
      <c r="AD15" s="0"/>
      <c r="AE15" s="0"/>
      <c r="AF15" s="0"/>
      <c r="AG15" s="0"/>
    </row>
    <row r="16" customFormat="false" ht="12" hidden="false" customHeight="false" outlineLevel="0" collapsed="false">
      <c r="B16" s="10" t="s">
        <v>37</v>
      </c>
      <c r="C16" s="40" t="n">
        <f aca="false">'87-88'!L5</f>
        <v>20</v>
      </c>
      <c r="D16" s="33" t="n">
        <f aca="false">'87-88'!L30</f>
        <v>9</v>
      </c>
      <c r="E16" s="34" t="n">
        <f aca="false">'87-88'!M30</f>
        <v>1</v>
      </c>
      <c r="F16" s="34" t="n">
        <f aca="false">'87-88'!E30</f>
        <v>996</v>
      </c>
      <c r="G16" s="41" t="n">
        <f aca="false">'87-88'!F30</f>
        <v>99.6</v>
      </c>
      <c r="H16" s="34" t="n">
        <f aca="false">'87-88'!E31</f>
        <v>761</v>
      </c>
      <c r="I16" s="42" t="n">
        <f aca="false">'87-88'!F31</f>
        <v>76.1</v>
      </c>
      <c r="J16" s="34" t="n">
        <f aca="false">'87-88'!G27</f>
        <v>235</v>
      </c>
      <c r="K16" s="43" t="n">
        <f aca="false">J16/(D16+E16)</f>
        <v>23.5</v>
      </c>
      <c r="L16" s="34" t="n">
        <f aca="false">'87-88'!L31</f>
        <v>3</v>
      </c>
      <c r="M16" s="34" t="n">
        <f aca="false">'87-88'!M31</f>
        <v>7</v>
      </c>
      <c r="N16" s="34" t="n">
        <f aca="false">'87-88'!E32</f>
        <v>832</v>
      </c>
      <c r="O16" s="42" t="n">
        <f aca="false">'87-88'!F32</f>
        <v>83.2</v>
      </c>
      <c r="P16" s="34" t="n">
        <f aca="false">'87-88'!E33</f>
        <v>847</v>
      </c>
      <c r="Q16" s="42" t="n">
        <f aca="false">'87-88'!F33</f>
        <v>84.7</v>
      </c>
      <c r="R16" s="34" t="n">
        <f aca="false">'87-88'!N27</f>
        <v>-15</v>
      </c>
      <c r="S16" s="44" t="n">
        <f aca="false">R16/(L16+M16)</f>
        <v>-1.5</v>
      </c>
      <c r="T16" s="45" t="n">
        <f aca="false">'87-88'!L32</f>
        <v>12</v>
      </c>
      <c r="U16" s="46" t="n">
        <f aca="false">'87-88'!M32</f>
        <v>8</v>
      </c>
      <c r="V16" s="34" t="n">
        <f aca="false">'87-88'!E34</f>
        <v>1828</v>
      </c>
      <c r="W16" s="42" t="n">
        <f aca="false">'87-88'!F34</f>
        <v>91.4</v>
      </c>
      <c r="X16" s="34" t="n">
        <f aca="false">'87-88'!E35</f>
        <v>1608</v>
      </c>
      <c r="Y16" s="47" t="n">
        <f aca="false">'87-88'!F35</f>
        <v>80.4</v>
      </c>
      <c r="Z16" s="34" t="n">
        <f aca="false">J16+R16</f>
        <v>220</v>
      </c>
      <c r="AA16" s="48" t="n">
        <f aca="false">Z16/C16</f>
        <v>11</v>
      </c>
      <c r="AC16" s="0"/>
      <c r="AD16" s="0"/>
      <c r="AE16" s="0"/>
      <c r="AF16" s="0"/>
      <c r="AG16" s="0"/>
    </row>
    <row r="17" customFormat="false" ht="12" hidden="false" customHeight="false" outlineLevel="0" collapsed="false">
      <c r="B17" s="10" t="s">
        <v>40</v>
      </c>
      <c r="C17" s="40" t="n">
        <f aca="false">'88-89'!L5</f>
        <v>33</v>
      </c>
      <c r="D17" s="33" t="n">
        <f aca="false">'88-89'!L30</f>
        <v>14</v>
      </c>
      <c r="E17" s="34" t="n">
        <f aca="false">'88-89'!M30</f>
        <v>2</v>
      </c>
      <c r="F17" s="34" t="n">
        <f aca="false">'88-89'!E30</f>
        <v>1780</v>
      </c>
      <c r="G17" s="41" t="n">
        <f aca="false">'88-89'!F30</f>
        <v>111.25</v>
      </c>
      <c r="H17" s="34" t="n">
        <f aca="false">'88-89'!E31</f>
        <v>1340</v>
      </c>
      <c r="I17" s="42" t="n">
        <f aca="false">'88-89'!F31</f>
        <v>83.75</v>
      </c>
      <c r="J17" s="34" t="n">
        <f aca="false">'88-89'!G27</f>
        <v>440</v>
      </c>
      <c r="K17" s="43" t="n">
        <f aca="false">J17/(D17+E17)</f>
        <v>27.5</v>
      </c>
      <c r="L17" s="34" t="n">
        <f aca="false">'88-89'!L31</f>
        <v>13</v>
      </c>
      <c r="M17" s="34" t="n">
        <f aca="false">'88-89'!M31</f>
        <v>4</v>
      </c>
      <c r="N17" s="34" t="n">
        <f aca="false">'88-89'!E32</f>
        <v>1680</v>
      </c>
      <c r="O17" s="42" t="n">
        <f aca="false">'88-89'!F32</f>
        <v>98.8235294117647</v>
      </c>
      <c r="P17" s="34" t="n">
        <f aca="false">'88-89'!E33</f>
        <v>1497</v>
      </c>
      <c r="Q17" s="42" t="n">
        <f aca="false">'88-89'!F33</f>
        <v>88.0588235294118</v>
      </c>
      <c r="R17" s="34" t="n">
        <f aca="false">'88-89'!N27</f>
        <v>183</v>
      </c>
      <c r="S17" s="44" t="n">
        <f aca="false">R17/(L17+M17)</f>
        <v>10.7647058823529</v>
      </c>
      <c r="T17" s="45" t="n">
        <f aca="false">'88-89'!L32</f>
        <v>27</v>
      </c>
      <c r="U17" s="46" t="n">
        <f aca="false">'88-89'!M32</f>
        <v>6</v>
      </c>
      <c r="V17" s="34" t="n">
        <f aca="false">'88-89'!E34</f>
        <v>3460</v>
      </c>
      <c r="W17" s="42" t="n">
        <f aca="false">'88-89'!F34</f>
        <v>104.848484848485</v>
      </c>
      <c r="X17" s="34" t="n">
        <f aca="false">'88-89'!E35</f>
        <v>2837</v>
      </c>
      <c r="Y17" s="47" t="n">
        <f aca="false">'88-89'!F35</f>
        <v>85.969696969697</v>
      </c>
      <c r="Z17" s="34" t="n">
        <f aca="false">J17+R17</f>
        <v>623</v>
      </c>
      <c r="AA17" s="48" t="n">
        <f aca="false">Z17/C17</f>
        <v>18.8787878787879</v>
      </c>
      <c r="AC17" s="0"/>
      <c r="AD17" s="0"/>
      <c r="AE17" s="0"/>
      <c r="AF17" s="0"/>
      <c r="AG17" s="0"/>
    </row>
    <row r="18" customFormat="false" ht="12" hidden="false" customHeight="false" outlineLevel="0" collapsed="false">
      <c r="B18" s="10" t="s">
        <v>42</v>
      </c>
      <c r="C18" s="40" t="n">
        <f aca="false">'89-90'!L5</f>
        <v>27</v>
      </c>
      <c r="D18" s="33" t="n">
        <f aca="false">'89-90'!L30</f>
        <v>12</v>
      </c>
      <c r="E18" s="34" t="n">
        <f aca="false">'89-90'!M30</f>
        <v>0</v>
      </c>
      <c r="F18" s="34" t="n">
        <f aca="false">'89-90'!E30</f>
        <v>1416</v>
      </c>
      <c r="G18" s="41" t="n">
        <f aca="false">'89-90'!F30</f>
        <v>118</v>
      </c>
      <c r="H18" s="34" t="n">
        <f aca="false">'89-90'!E31</f>
        <v>1021</v>
      </c>
      <c r="I18" s="42" t="n">
        <f aca="false">'89-90'!F31</f>
        <v>85.0833333333333</v>
      </c>
      <c r="J18" s="34" t="n">
        <f aca="false">'89-90'!G27</f>
        <v>395</v>
      </c>
      <c r="K18" s="43" t="n">
        <f aca="false">J18/(D18+E18)</f>
        <v>32.9166666666667</v>
      </c>
      <c r="L18" s="34" t="n">
        <f aca="false">'89-90'!L31</f>
        <v>9</v>
      </c>
      <c r="M18" s="34" t="n">
        <f aca="false">'89-90'!M31</f>
        <v>6</v>
      </c>
      <c r="N18" s="34" t="n">
        <f aca="false">'89-90'!E32</f>
        <v>1327</v>
      </c>
      <c r="O18" s="42" t="n">
        <f aca="false">'89-90'!F32</f>
        <v>88.4666666666667</v>
      </c>
      <c r="P18" s="34" t="n">
        <f aca="false">'89-90'!E33</f>
        <v>1265</v>
      </c>
      <c r="Q18" s="42" t="n">
        <f aca="false">'89-90'!F33</f>
        <v>84.3333333333333</v>
      </c>
      <c r="R18" s="34" t="n">
        <f aca="false">'89-90'!N27</f>
        <v>62</v>
      </c>
      <c r="S18" s="44" t="n">
        <f aca="false">R18/(L18+M18)</f>
        <v>4.13333333333333</v>
      </c>
      <c r="T18" s="45" t="n">
        <f aca="false">'89-90'!L32</f>
        <v>21</v>
      </c>
      <c r="U18" s="46" t="n">
        <f aca="false">'89-90'!M32</f>
        <v>6</v>
      </c>
      <c r="V18" s="34" t="n">
        <f aca="false">'89-90'!E34</f>
        <v>2743</v>
      </c>
      <c r="W18" s="42" t="n">
        <f aca="false">'89-90'!F34</f>
        <v>101.592592592593</v>
      </c>
      <c r="X18" s="34" t="n">
        <f aca="false">'89-90'!E35</f>
        <v>2286</v>
      </c>
      <c r="Y18" s="47" t="n">
        <f aca="false">'89-90'!F35</f>
        <v>84.6666666666667</v>
      </c>
      <c r="Z18" s="34" t="n">
        <f aca="false">J18+R18</f>
        <v>457</v>
      </c>
      <c r="AA18" s="48" t="n">
        <f aca="false">Z18/C18</f>
        <v>16.9259259259259</v>
      </c>
      <c r="AC18" s="0"/>
      <c r="AD18" s="0"/>
      <c r="AE18" s="0"/>
      <c r="AF18" s="0"/>
      <c r="AG18" s="0"/>
    </row>
    <row r="19" customFormat="false" ht="12" hidden="false" customHeight="false" outlineLevel="0" collapsed="false">
      <c r="B19" s="10" t="s">
        <v>45</v>
      </c>
      <c r="C19" s="40" t="n">
        <f aca="false">'90-91'!L5</f>
        <v>26</v>
      </c>
      <c r="D19" s="33" t="n">
        <f aca="false">'90-91'!L30</f>
        <v>13</v>
      </c>
      <c r="E19" s="34" t="n">
        <f aca="false">'90-91'!M30</f>
        <v>0</v>
      </c>
      <c r="F19" s="34" t="n">
        <f aca="false">'90-91'!E30</f>
        <v>1286</v>
      </c>
      <c r="G19" s="41" t="n">
        <f aca="false">'90-91'!F30</f>
        <v>98.9230769230769</v>
      </c>
      <c r="H19" s="34" t="n">
        <f aca="false">'90-91'!E31</f>
        <v>1046</v>
      </c>
      <c r="I19" s="42" t="n">
        <f aca="false">'90-91'!F31</f>
        <v>80.4615384615385</v>
      </c>
      <c r="J19" s="34" t="n">
        <f aca="false">'90-91'!G27</f>
        <v>240</v>
      </c>
      <c r="K19" s="43" t="n">
        <f aca="false">J19/(D19+E19)</f>
        <v>18.4615384615385</v>
      </c>
      <c r="L19" s="34" t="n">
        <f aca="false">'90-91'!L31</f>
        <v>8</v>
      </c>
      <c r="M19" s="34" t="n">
        <f aca="false">'90-91'!M31</f>
        <v>5</v>
      </c>
      <c r="N19" s="34" t="n">
        <f aca="false">'90-91'!E32</f>
        <v>1118</v>
      </c>
      <c r="O19" s="42" t="n">
        <f aca="false">'90-91'!F32</f>
        <v>86</v>
      </c>
      <c r="P19" s="34" t="n">
        <f aca="false">'90-91'!E33</f>
        <v>1019</v>
      </c>
      <c r="Q19" s="42" t="n">
        <f aca="false">'90-91'!F33</f>
        <v>78.3846153846154</v>
      </c>
      <c r="R19" s="34" t="n">
        <f aca="false">'90-91'!N27</f>
        <v>99</v>
      </c>
      <c r="S19" s="44" t="n">
        <f aca="false">R19/(L19+M19)</f>
        <v>7.61538461538462</v>
      </c>
      <c r="T19" s="45" t="n">
        <f aca="false">'90-91'!L32</f>
        <v>21</v>
      </c>
      <c r="U19" s="46" t="n">
        <f aca="false">'90-91'!M32</f>
        <v>5</v>
      </c>
      <c r="V19" s="34" t="n">
        <f aca="false">'90-91'!E34</f>
        <v>2404</v>
      </c>
      <c r="W19" s="42" t="n">
        <f aca="false">'90-91'!F34</f>
        <v>92.4615384615385</v>
      </c>
      <c r="X19" s="34" t="n">
        <f aca="false">'90-91'!E35</f>
        <v>2065</v>
      </c>
      <c r="Y19" s="47" t="n">
        <f aca="false">'90-91'!F35</f>
        <v>79.4230769230769</v>
      </c>
      <c r="Z19" s="34" t="n">
        <f aca="false">J19+R19</f>
        <v>339</v>
      </c>
      <c r="AA19" s="48" t="n">
        <f aca="false">Z19/C19</f>
        <v>13.0384615384615</v>
      </c>
      <c r="AC19" s="0"/>
      <c r="AD19" s="0"/>
      <c r="AE19" s="0"/>
      <c r="AF19" s="0"/>
      <c r="AG19" s="0"/>
    </row>
    <row r="20" customFormat="false" ht="12" hidden="false" customHeight="false" outlineLevel="0" collapsed="false">
      <c r="B20" s="10" t="s">
        <v>47</v>
      </c>
      <c r="C20" s="40" t="n">
        <f aca="false">'91-92'!L5</f>
        <v>38</v>
      </c>
      <c r="D20" s="33" t="n">
        <f aca="false">'91-92'!L34</f>
        <v>19</v>
      </c>
      <c r="E20" s="34" t="n">
        <f aca="false">'91-92'!M34</f>
        <v>3</v>
      </c>
      <c r="F20" s="34" t="n">
        <f aca="false">'91-92'!E34</f>
        <v>2021</v>
      </c>
      <c r="G20" s="41" t="n">
        <f aca="false">'91-92'!F34</f>
        <v>91.8636363636364</v>
      </c>
      <c r="H20" s="34" t="n">
        <f aca="false">'91-92'!E35</f>
        <v>1673</v>
      </c>
      <c r="I20" s="42" t="n">
        <f aca="false">'91-92'!F35</f>
        <v>76.0454545454545</v>
      </c>
      <c r="J20" s="34" t="n">
        <f aca="false">'91-92'!G31</f>
        <v>342</v>
      </c>
      <c r="K20" s="43" t="n">
        <f aca="false">J20/(D20+E20)</f>
        <v>15.5454545454545</v>
      </c>
      <c r="L20" s="34" t="n">
        <f aca="false">'91-92'!L35</f>
        <v>13</v>
      </c>
      <c r="M20" s="34" t="n">
        <f aca="false">'91-92'!M35</f>
        <v>3</v>
      </c>
      <c r="N20" s="34" t="n">
        <f aca="false">'91-92'!E36</f>
        <v>1422</v>
      </c>
      <c r="O20" s="42" t="n">
        <f aca="false">'91-92'!F36</f>
        <v>88.875</v>
      </c>
      <c r="P20" s="34" t="n">
        <f aca="false">'91-92'!E37</f>
        <v>1205</v>
      </c>
      <c r="Q20" s="42" t="n">
        <f aca="false">'91-92'!F37</f>
        <v>75.3125</v>
      </c>
      <c r="R20" s="34" t="n">
        <f aca="false">'91-92'!N31</f>
        <v>217</v>
      </c>
      <c r="S20" s="44" t="n">
        <f aca="false">R20/(L20+M20)</f>
        <v>13.5625</v>
      </c>
      <c r="T20" s="45" t="n">
        <f aca="false">'91-92'!L36</f>
        <v>32</v>
      </c>
      <c r="U20" s="46" t="n">
        <f aca="false">'91-92'!M36</f>
        <v>6</v>
      </c>
      <c r="V20" s="34" t="n">
        <f aca="false">'91-92'!E38</f>
        <v>3443</v>
      </c>
      <c r="W20" s="42" t="n">
        <f aca="false">'91-92'!F38</f>
        <v>90.6052631578947</v>
      </c>
      <c r="X20" s="34" t="n">
        <f aca="false">'91-92'!E39</f>
        <v>2878</v>
      </c>
      <c r="Y20" s="47" t="n">
        <f aca="false">'91-92'!F39</f>
        <v>75.7368421052632</v>
      </c>
      <c r="Z20" s="34" t="n">
        <f aca="false">J20+R20</f>
        <v>559</v>
      </c>
      <c r="AA20" s="48" t="n">
        <f aca="false">Z20/C20</f>
        <v>14.7105263157895</v>
      </c>
      <c r="AC20" s="0"/>
      <c r="AD20" s="0"/>
      <c r="AE20" s="0"/>
      <c r="AF20" s="0"/>
      <c r="AG20" s="0"/>
    </row>
    <row r="21" customFormat="false" ht="12" hidden="false" customHeight="false" outlineLevel="0" collapsed="false">
      <c r="B21" s="10" t="s">
        <v>49</v>
      </c>
      <c r="C21" s="40" t="n">
        <f aca="false">'92-93'!L5</f>
        <v>30</v>
      </c>
      <c r="D21" s="33" t="n">
        <f aca="false">'92-93'!L30</f>
        <v>2</v>
      </c>
      <c r="E21" s="34" t="n">
        <f aca="false">'92-93'!M30</f>
        <v>13</v>
      </c>
      <c r="F21" s="34" t="n">
        <f aca="false">'92-93'!E30</f>
        <v>1269</v>
      </c>
      <c r="G21" s="41" t="n">
        <f aca="false">'92-93'!F30</f>
        <v>84.6</v>
      </c>
      <c r="H21" s="34" t="n">
        <f aca="false">'92-93'!E31</f>
        <v>1377</v>
      </c>
      <c r="I21" s="42" t="n">
        <f aca="false">'92-93'!F31</f>
        <v>91.8</v>
      </c>
      <c r="J21" s="34" t="n">
        <f aca="false">'92-93'!G27</f>
        <v>-108</v>
      </c>
      <c r="K21" s="43" t="n">
        <f aca="false">J21/(D21+E21)</f>
        <v>-7.2</v>
      </c>
      <c r="L21" s="34" t="n">
        <f aca="false">'92-93'!L31</f>
        <v>3</v>
      </c>
      <c r="M21" s="34" t="n">
        <f aca="false">'92-93'!M31</f>
        <v>12</v>
      </c>
      <c r="N21" s="34" t="n">
        <f aca="false">'92-93'!E32</f>
        <v>1163</v>
      </c>
      <c r="O21" s="42" t="n">
        <f aca="false">'92-93'!F32</f>
        <v>77.5333333333333</v>
      </c>
      <c r="P21" s="34" t="n">
        <f aca="false">'92-93'!E33</f>
        <v>1308</v>
      </c>
      <c r="Q21" s="42" t="n">
        <f aca="false">'92-93'!F33</f>
        <v>87.2</v>
      </c>
      <c r="R21" s="34" t="n">
        <f aca="false">'92-93'!N27</f>
        <v>-145</v>
      </c>
      <c r="S21" s="44" t="n">
        <f aca="false">R21/(L21+M21)</f>
        <v>-9.66666666666667</v>
      </c>
      <c r="T21" s="45" t="n">
        <f aca="false">'92-93'!L32</f>
        <v>5</v>
      </c>
      <c r="U21" s="46" t="n">
        <f aca="false">'92-93'!M32</f>
        <v>25</v>
      </c>
      <c r="V21" s="34" t="n">
        <f aca="false">'92-93'!E34</f>
        <v>2432</v>
      </c>
      <c r="W21" s="42" t="n">
        <f aca="false">'92-93'!F34</f>
        <v>81.0666666666667</v>
      </c>
      <c r="X21" s="34" t="n">
        <f aca="false">'92-93'!E35</f>
        <v>2685</v>
      </c>
      <c r="Y21" s="47" t="n">
        <f aca="false">'92-93'!F35</f>
        <v>89.5</v>
      </c>
      <c r="Z21" s="34" t="n">
        <f aca="false">J21+R21</f>
        <v>-253</v>
      </c>
      <c r="AA21" s="48" t="n">
        <f aca="false">Z21/C21</f>
        <v>-8.43333333333333</v>
      </c>
      <c r="AC21" s="0"/>
      <c r="AD21" s="0"/>
      <c r="AE21" s="0"/>
      <c r="AF21" s="0"/>
      <c r="AG21" s="0"/>
    </row>
    <row r="22" customFormat="false" ht="12" hidden="false" customHeight="false" outlineLevel="0" collapsed="false">
      <c r="B22" s="10" t="s">
        <v>53</v>
      </c>
      <c r="C22" s="40" t="n">
        <f aca="false">'93-94'!L5</f>
        <v>30</v>
      </c>
      <c r="D22" s="33" t="n">
        <f aca="false">'93-94'!L30</f>
        <v>5</v>
      </c>
      <c r="E22" s="34" t="n">
        <f aca="false">'93-94'!M30</f>
        <v>10</v>
      </c>
      <c r="F22" s="34" t="n">
        <f aca="false">'93-94'!E30</f>
        <v>1076</v>
      </c>
      <c r="G22" s="41" t="n">
        <f aca="false">'93-94'!F30</f>
        <v>71.7333333333333</v>
      </c>
      <c r="H22" s="34" t="n">
        <f aca="false">'93-94'!E31</f>
        <v>1111</v>
      </c>
      <c r="I22" s="42" t="n">
        <f aca="false">'93-94'!F31</f>
        <v>74.0666666666667</v>
      </c>
      <c r="J22" s="34" t="n">
        <f aca="false">'93-94'!G27</f>
        <v>-35</v>
      </c>
      <c r="K22" s="43" t="n">
        <f aca="false">J22/(D22+E22)</f>
        <v>-2.33333333333333</v>
      </c>
      <c r="L22" s="34" t="n">
        <f aca="false">'93-94'!L31</f>
        <v>7</v>
      </c>
      <c r="M22" s="34" t="n">
        <f aca="false">'93-94'!M31</f>
        <v>8</v>
      </c>
      <c r="N22" s="34" t="n">
        <f aca="false">'93-94'!E32</f>
        <v>1009</v>
      </c>
      <c r="O22" s="42" t="n">
        <f aca="false">'93-94'!F32</f>
        <v>67.2666666666667</v>
      </c>
      <c r="P22" s="34" t="n">
        <f aca="false">'93-94'!E33</f>
        <v>1033</v>
      </c>
      <c r="Q22" s="42" t="n">
        <f aca="false">'93-94'!F33</f>
        <v>68.8666666666667</v>
      </c>
      <c r="R22" s="34" t="n">
        <f aca="false">'93-94'!N27</f>
        <v>-24</v>
      </c>
      <c r="S22" s="44" t="n">
        <f aca="false">R22/(L22+M22)</f>
        <v>-1.6</v>
      </c>
      <c r="T22" s="45" t="n">
        <f aca="false">'93-94'!L32</f>
        <v>12</v>
      </c>
      <c r="U22" s="46" t="n">
        <f aca="false">'93-94'!M32</f>
        <v>18</v>
      </c>
      <c r="V22" s="34" t="n">
        <f aca="false">'93-94'!E34</f>
        <v>2085</v>
      </c>
      <c r="W22" s="42" t="n">
        <f aca="false">'93-94'!F34</f>
        <v>69.5</v>
      </c>
      <c r="X22" s="34" t="n">
        <f aca="false">'93-94'!E35</f>
        <v>2144</v>
      </c>
      <c r="Y22" s="47" t="n">
        <f aca="false">'93-94'!F35</f>
        <v>71.4666666666667</v>
      </c>
      <c r="Z22" s="34" t="n">
        <f aca="false">J22+R22</f>
        <v>-59</v>
      </c>
      <c r="AA22" s="48" t="n">
        <f aca="false">Z22/C22</f>
        <v>-1.96666666666667</v>
      </c>
      <c r="AC22" s="0"/>
      <c r="AD22" s="0"/>
      <c r="AE22" s="0"/>
      <c r="AF22" s="0"/>
      <c r="AG22" s="0"/>
    </row>
    <row r="23" customFormat="false" ht="12" hidden="false" customHeight="false" outlineLevel="0" collapsed="false">
      <c r="B23" s="10" t="s">
        <v>57</v>
      </c>
      <c r="C23" s="40" t="n">
        <f aca="false">'94-95'!L5</f>
        <v>32</v>
      </c>
      <c r="D23" s="33" t="n">
        <f aca="false">'94-95'!L30</f>
        <v>12</v>
      </c>
      <c r="E23" s="34" t="n">
        <f aca="false">'94-95'!M30</f>
        <v>4</v>
      </c>
      <c r="F23" s="34" t="n">
        <f aca="false">'94-95'!E30</f>
        <v>1339</v>
      </c>
      <c r="G23" s="41" t="n">
        <f aca="false">'94-95'!F30</f>
        <v>83.6875</v>
      </c>
      <c r="H23" s="34" t="n">
        <f aca="false">'94-95'!E31</f>
        <v>1213</v>
      </c>
      <c r="I23" s="42" t="n">
        <f aca="false">'94-95'!F31</f>
        <v>75.8125</v>
      </c>
      <c r="J23" s="34" t="n">
        <f aca="false">'94-95'!G27</f>
        <v>126</v>
      </c>
      <c r="K23" s="43" t="n">
        <f aca="false">J23/(D23+E23)</f>
        <v>7.875</v>
      </c>
      <c r="L23" s="34" t="n">
        <f aca="false">'94-95'!L31</f>
        <v>10</v>
      </c>
      <c r="M23" s="34" t="n">
        <f aca="false">'94-95'!M31</f>
        <v>6</v>
      </c>
      <c r="N23" s="34" t="n">
        <f aca="false">'94-95'!E32</f>
        <v>1279</v>
      </c>
      <c r="O23" s="42" t="n">
        <f aca="false">'94-95'!F32</f>
        <v>79.9375</v>
      </c>
      <c r="P23" s="34" t="n">
        <f aca="false">'94-95'!E33</f>
        <v>1175</v>
      </c>
      <c r="Q23" s="42" t="n">
        <f aca="false">'94-95'!F33</f>
        <v>73.4375</v>
      </c>
      <c r="R23" s="34" t="n">
        <f aca="false">'94-95'!N27</f>
        <v>104</v>
      </c>
      <c r="S23" s="44" t="n">
        <f aca="false">R23/(L23+M23)</f>
        <v>6.5</v>
      </c>
      <c r="T23" s="45" t="n">
        <f aca="false">'94-95'!L32</f>
        <v>22</v>
      </c>
      <c r="U23" s="46" t="n">
        <f aca="false">'94-95'!M32</f>
        <v>10</v>
      </c>
      <c r="V23" s="34" t="n">
        <f aca="false">'94-95'!E34</f>
        <v>2618</v>
      </c>
      <c r="W23" s="42" t="n">
        <f aca="false">'94-95'!F34</f>
        <v>81.8125</v>
      </c>
      <c r="X23" s="34" t="n">
        <f aca="false">'94-95'!E35</f>
        <v>2388</v>
      </c>
      <c r="Y23" s="47" t="n">
        <f aca="false">'94-95'!F35</f>
        <v>74.625</v>
      </c>
      <c r="Z23" s="34" t="n">
        <f aca="false">J23+R23</f>
        <v>230</v>
      </c>
      <c r="AA23" s="48" t="n">
        <f aca="false">Z23/C23</f>
        <v>7.1875</v>
      </c>
      <c r="AC23" s="0"/>
      <c r="AD23" s="0"/>
      <c r="AE23" s="0"/>
      <c r="AF23" s="0"/>
      <c r="AG23" s="0"/>
    </row>
    <row r="24" customFormat="false" ht="12" hidden="false" customHeight="false" outlineLevel="0" collapsed="false">
      <c r="B24" s="10" t="s">
        <v>61</v>
      </c>
      <c r="C24" s="40" t="n">
        <f aca="false">'95-96'!L5</f>
        <v>32</v>
      </c>
      <c r="D24" s="33" t="n">
        <f aca="false">'95-96'!L30</f>
        <v>10</v>
      </c>
      <c r="E24" s="34" t="n">
        <f aca="false">'95-96'!M30</f>
        <v>6</v>
      </c>
      <c r="F24" s="34" t="n">
        <f aca="false">'95-96'!E30</f>
        <v>1446</v>
      </c>
      <c r="G24" s="41" t="n">
        <f aca="false">'95-96'!F30</f>
        <v>90.375</v>
      </c>
      <c r="H24" s="34" t="n">
        <f aca="false">'95-96'!E31</f>
        <v>1403</v>
      </c>
      <c r="I24" s="42" t="n">
        <f aca="false">'95-96'!F31</f>
        <v>87.6875</v>
      </c>
      <c r="J24" s="34" t="n">
        <f aca="false">'95-96'!G27</f>
        <v>43</v>
      </c>
      <c r="K24" s="43" t="n">
        <f aca="false">J24/(D24+E24)</f>
        <v>2.6875</v>
      </c>
      <c r="L24" s="34" t="n">
        <f aca="false">'95-96'!L31</f>
        <v>6</v>
      </c>
      <c r="M24" s="34" t="n">
        <f aca="false">'95-96'!M31</f>
        <v>10</v>
      </c>
      <c r="N24" s="34" t="n">
        <f aca="false">'95-96'!E32</f>
        <v>1377</v>
      </c>
      <c r="O24" s="42" t="n">
        <f aca="false">'95-96'!F32</f>
        <v>86.0625</v>
      </c>
      <c r="P24" s="34" t="n">
        <f aca="false">'95-96'!E33</f>
        <v>1439</v>
      </c>
      <c r="Q24" s="42" t="n">
        <f aca="false">'95-96'!F33</f>
        <v>89.9375</v>
      </c>
      <c r="R24" s="34" t="n">
        <f aca="false">'95-96'!N27</f>
        <v>-62</v>
      </c>
      <c r="S24" s="44" t="n">
        <f aca="false">R24/(L24+M24)</f>
        <v>-3.875</v>
      </c>
      <c r="T24" s="45" t="n">
        <f aca="false">'95-96'!L32</f>
        <v>16</v>
      </c>
      <c r="U24" s="46" t="n">
        <f aca="false">'95-96'!M32</f>
        <v>16</v>
      </c>
      <c r="V24" s="34" t="n">
        <f aca="false">'95-96'!E34</f>
        <v>2823</v>
      </c>
      <c r="W24" s="42" t="n">
        <f aca="false">'95-96'!F34</f>
        <v>88.21875</v>
      </c>
      <c r="X24" s="34" t="n">
        <f aca="false">'95-96'!E35</f>
        <v>2842</v>
      </c>
      <c r="Y24" s="47" t="n">
        <f aca="false">'95-96'!F35</f>
        <v>88.8125</v>
      </c>
      <c r="Z24" s="34" t="n">
        <f aca="false">J24+R24</f>
        <v>-19</v>
      </c>
      <c r="AA24" s="48" t="n">
        <f aca="false">Z24/C24</f>
        <v>-0.59375</v>
      </c>
      <c r="AC24" s="0"/>
      <c r="AD24" s="0"/>
      <c r="AE24" s="0"/>
      <c r="AF24" s="0"/>
      <c r="AG24" s="0"/>
    </row>
    <row r="25" customFormat="false" ht="12" hidden="false" customHeight="false" outlineLevel="0" collapsed="false">
      <c r="B25" s="10" t="s">
        <v>64</v>
      </c>
      <c r="C25" s="40" t="n">
        <f aca="false">'96-97'!L5</f>
        <v>29</v>
      </c>
      <c r="D25" s="33" t="n">
        <f aca="false">'96-97'!L30</f>
        <v>5</v>
      </c>
      <c r="E25" s="34" t="n">
        <f aca="false">'96-97'!M30</f>
        <v>10</v>
      </c>
      <c r="F25" s="34" t="n">
        <f aca="false">'96-97'!E30</f>
        <v>1206</v>
      </c>
      <c r="G25" s="41" t="n">
        <f aca="false">'96-97'!F30</f>
        <v>80.4</v>
      </c>
      <c r="H25" s="34" t="n">
        <f aca="false">'96-97'!E31</f>
        <v>1273</v>
      </c>
      <c r="I25" s="42" t="n">
        <f aca="false">'96-97'!F31</f>
        <v>84.8666666666667</v>
      </c>
      <c r="J25" s="34" t="n">
        <f aca="false">'96-97'!G27</f>
        <v>-67</v>
      </c>
      <c r="K25" s="43" t="n">
        <f aca="false">J25/(D25+E25)</f>
        <v>-4.46666666666667</v>
      </c>
      <c r="L25" s="34" t="n">
        <f aca="false">'96-97'!L31</f>
        <v>5</v>
      </c>
      <c r="M25" s="34" t="n">
        <f aca="false">'96-97'!M31</f>
        <v>9</v>
      </c>
      <c r="N25" s="34" t="n">
        <f aca="false">'96-97'!E32</f>
        <v>1065</v>
      </c>
      <c r="O25" s="42" t="n">
        <f aca="false">'96-97'!F32</f>
        <v>76.0714285714286</v>
      </c>
      <c r="P25" s="34" t="n">
        <f aca="false">'96-97'!E33</f>
        <v>1152</v>
      </c>
      <c r="Q25" s="42" t="n">
        <f aca="false">'96-97'!F33</f>
        <v>82.2857142857143</v>
      </c>
      <c r="R25" s="34" t="n">
        <f aca="false">'96-97'!N27</f>
        <v>-87</v>
      </c>
      <c r="S25" s="44" t="n">
        <f aca="false">R25/(L25+M25)</f>
        <v>-6.21428571428571</v>
      </c>
      <c r="T25" s="45" t="n">
        <f aca="false">'96-97'!L32</f>
        <v>10</v>
      </c>
      <c r="U25" s="46" t="n">
        <f aca="false">'96-97'!M32</f>
        <v>19</v>
      </c>
      <c r="V25" s="34" t="n">
        <f aca="false">'96-97'!E34</f>
        <v>2271</v>
      </c>
      <c r="W25" s="42" t="n">
        <f aca="false">'96-97'!F34</f>
        <v>78.3103448275862</v>
      </c>
      <c r="X25" s="34" t="n">
        <f aca="false">'96-97'!E35</f>
        <v>2425</v>
      </c>
      <c r="Y25" s="47" t="n">
        <f aca="false">'96-97'!F35</f>
        <v>83.6206896551724</v>
      </c>
      <c r="Z25" s="34" t="n">
        <f aca="false">J25+R25</f>
        <v>-154</v>
      </c>
      <c r="AA25" s="48" t="n">
        <f aca="false">Z25/C25</f>
        <v>-5.31034482758621</v>
      </c>
      <c r="AC25" s="0"/>
      <c r="AD25" s="0"/>
      <c r="AE25" s="0"/>
      <c r="AF25" s="0"/>
      <c r="AG25" s="0"/>
    </row>
    <row r="26" customFormat="false" ht="12" hidden="false" customHeight="false" outlineLevel="0" collapsed="false">
      <c r="B26" s="10" t="s">
        <v>67</v>
      </c>
      <c r="C26" s="40" t="n">
        <f aca="false">'97-98'!L5</f>
        <v>28</v>
      </c>
      <c r="D26" s="33" t="n">
        <f aca="false">'97-98'!L30</f>
        <v>9</v>
      </c>
      <c r="E26" s="34" t="n">
        <f aca="false">'97-98'!M30</f>
        <v>5</v>
      </c>
      <c r="F26" s="34" t="n">
        <f aca="false">'97-98'!E30</f>
        <v>1053</v>
      </c>
      <c r="G26" s="41" t="n">
        <f aca="false">'97-98'!F30</f>
        <v>75.2142857142857</v>
      </c>
      <c r="H26" s="34" t="n">
        <f aca="false">'97-98'!E31</f>
        <v>1043</v>
      </c>
      <c r="I26" s="42" t="n">
        <f aca="false">'97-98'!F31</f>
        <v>74.5</v>
      </c>
      <c r="J26" s="34" t="n">
        <f aca="false">'97-98'!G27</f>
        <v>10</v>
      </c>
      <c r="K26" s="43" t="n">
        <f aca="false">J26/(D26+E26)</f>
        <v>0.714285714285714</v>
      </c>
      <c r="L26" s="34" t="n">
        <f aca="false">'97-98'!L31</f>
        <v>6</v>
      </c>
      <c r="M26" s="34" t="n">
        <f aca="false">'97-98'!M31</f>
        <v>8</v>
      </c>
      <c r="N26" s="34" t="n">
        <f aca="false">'97-98'!E32</f>
        <v>1017</v>
      </c>
      <c r="O26" s="42" t="n">
        <f aca="false">'97-98'!F32</f>
        <v>72.6428571428571</v>
      </c>
      <c r="P26" s="34" t="n">
        <f aca="false">'97-98'!E33</f>
        <v>1079</v>
      </c>
      <c r="Q26" s="42" t="n">
        <f aca="false">'97-98'!F33</f>
        <v>77.0714285714286</v>
      </c>
      <c r="R26" s="34" t="n">
        <f aca="false">'97-98'!N27</f>
        <v>-62</v>
      </c>
      <c r="S26" s="44" t="n">
        <f aca="false">R26/(L26+M26)</f>
        <v>-4.42857142857143</v>
      </c>
      <c r="T26" s="45" t="n">
        <f aca="false">'97-98'!L32</f>
        <v>15</v>
      </c>
      <c r="U26" s="46" t="n">
        <f aca="false">'97-98'!M32</f>
        <v>13</v>
      </c>
      <c r="V26" s="34" t="n">
        <f aca="false">'97-98'!E34</f>
        <v>2070</v>
      </c>
      <c r="W26" s="42" t="n">
        <f aca="false">'97-98'!F34</f>
        <v>73.9285714285714</v>
      </c>
      <c r="X26" s="34" t="n">
        <f aca="false">'97-98'!E35</f>
        <v>2122</v>
      </c>
      <c r="Y26" s="47" t="n">
        <f aca="false">'97-98'!F35</f>
        <v>75.7857142857143</v>
      </c>
      <c r="Z26" s="34" t="n">
        <f aca="false">J26+R26</f>
        <v>-52</v>
      </c>
      <c r="AA26" s="48" t="n">
        <f aca="false">Z26/C26</f>
        <v>-1.85714285714286</v>
      </c>
      <c r="AC26" s="0"/>
      <c r="AD26" s="0"/>
      <c r="AE26" s="0"/>
      <c r="AF26" s="0"/>
      <c r="AG26" s="0"/>
    </row>
    <row r="27" customFormat="false" ht="12" hidden="false" customHeight="false" outlineLevel="0" collapsed="false">
      <c r="B27" s="10" t="s">
        <v>68</v>
      </c>
      <c r="C27" s="40" t="n">
        <f aca="false">'98-99'!L5</f>
        <v>28</v>
      </c>
      <c r="D27" s="33" t="n">
        <f aca="false">'98-99'!L30</f>
        <v>9</v>
      </c>
      <c r="E27" s="34" t="n">
        <f aca="false">'98-99'!M30</f>
        <v>5</v>
      </c>
      <c r="F27" s="34" t="n">
        <f aca="false">'98-99'!E30</f>
        <v>1084</v>
      </c>
      <c r="G27" s="41" t="n">
        <f aca="false">'98-99'!F30</f>
        <v>77.4285714285714</v>
      </c>
      <c r="H27" s="34" t="n">
        <f aca="false">'98-99'!E31</f>
        <v>991</v>
      </c>
      <c r="I27" s="42" t="n">
        <f aca="false">'98-99'!F31</f>
        <v>70.7857142857143</v>
      </c>
      <c r="J27" s="34" t="n">
        <f aca="false">'98-99'!G27</f>
        <v>93</v>
      </c>
      <c r="K27" s="43" t="n">
        <f aca="false">J27/(D27+E27)</f>
        <v>6.64285714285714</v>
      </c>
      <c r="L27" s="34" t="n">
        <f aca="false">'98-99'!L31</f>
        <v>6</v>
      </c>
      <c r="M27" s="34" t="n">
        <f aca="false">'98-99'!M31</f>
        <v>8</v>
      </c>
      <c r="N27" s="34" t="n">
        <f aca="false">'98-99'!E32</f>
        <v>1034</v>
      </c>
      <c r="O27" s="42" t="n">
        <f aca="false">'98-99'!F32</f>
        <v>73.8571428571429</v>
      </c>
      <c r="P27" s="34" t="n">
        <f aca="false">'98-99'!E33</f>
        <v>1087</v>
      </c>
      <c r="Q27" s="42" t="n">
        <f aca="false">'98-99'!F33</f>
        <v>77.6428571428571</v>
      </c>
      <c r="R27" s="34" t="n">
        <f aca="false">'98-99'!N27</f>
        <v>-53</v>
      </c>
      <c r="S27" s="44" t="n">
        <f aca="false">R27/(L27+M27)</f>
        <v>-3.78571428571429</v>
      </c>
      <c r="T27" s="45" t="n">
        <f aca="false">'98-99'!L32</f>
        <v>15</v>
      </c>
      <c r="U27" s="46" t="n">
        <f aca="false">'98-99'!M32</f>
        <v>13</v>
      </c>
      <c r="V27" s="34" t="n">
        <f aca="false">'98-99'!E34</f>
        <v>2118</v>
      </c>
      <c r="W27" s="42" t="n">
        <f aca="false">'98-99'!F34</f>
        <v>75.6428571428571</v>
      </c>
      <c r="X27" s="34" t="n">
        <f aca="false">'98-99'!E35</f>
        <v>2078</v>
      </c>
      <c r="Y27" s="47" t="n">
        <f aca="false">'98-99'!F35</f>
        <v>74.2142857142857</v>
      </c>
      <c r="Z27" s="34" t="n">
        <f aca="false">J27+R27</f>
        <v>40</v>
      </c>
      <c r="AA27" s="48" t="n">
        <f aca="false">Z27/C27</f>
        <v>1.42857142857143</v>
      </c>
      <c r="AC27" s="0"/>
      <c r="AD27" s="0"/>
      <c r="AE27" s="0"/>
      <c r="AF27" s="0"/>
      <c r="AG27" s="0"/>
    </row>
    <row r="28" customFormat="false" ht="12" hidden="false" customHeight="false" outlineLevel="0" collapsed="false">
      <c r="B28" s="10" t="s">
        <v>69</v>
      </c>
      <c r="C28" s="40" t="n">
        <f aca="false">'99-00'!L5</f>
        <v>26</v>
      </c>
      <c r="D28" s="33" t="n">
        <f aca="false">'99-00'!L30</f>
        <v>7</v>
      </c>
      <c r="E28" s="34" t="n">
        <f aca="false">'99-00'!M30</f>
        <v>6</v>
      </c>
      <c r="F28" s="34" t="n">
        <f aca="false">'99-00'!E30</f>
        <v>973</v>
      </c>
      <c r="G28" s="41" t="n">
        <f aca="false">'99-00'!F30</f>
        <v>74.8461538461538</v>
      </c>
      <c r="H28" s="34" t="n">
        <f aca="false">'99-00'!E31</f>
        <v>932</v>
      </c>
      <c r="I28" s="42" t="n">
        <f aca="false">'99-00'!F31</f>
        <v>71.6923076923077</v>
      </c>
      <c r="J28" s="34" t="n">
        <f aca="false">'99-00'!G27</f>
        <v>41</v>
      </c>
      <c r="K28" s="43" t="n">
        <f aca="false">J28/(D28+E28)</f>
        <v>3.15384615384615</v>
      </c>
      <c r="L28" s="34" t="n">
        <f aca="false">'99-00'!L31</f>
        <v>9</v>
      </c>
      <c r="M28" s="34" t="n">
        <f aca="false">'99-00'!M31</f>
        <v>4</v>
      </c>
      <c r="N28" s="34" t="n">
        <f aca="false">'99-00'!E32</f>
        <v>956</v>
      </c>
      <c r="O28" s="42" t="n">
        <f aca="false">'99-00'!F32</f>
        <v>73.5384615384615</v>
      </c>
      <c r="P28" s="34" t="n">
        <f aca="false">'99-00'!E33</f>
        <v>927</v>
      </c>
      <c r="Q28" s="42" t="n">
        <f aca="false">'99-00'!F33</f>
        <v>71.3076923076923</v>
      </c>
      <c r="R28" s="34" t="n">
        <f aca="false">'99-00'!N27</f>
        <v>29</v>
      </c>
      <c r="S28" s="44" t="n">
        <f aca="false">R28/(L28+M28)</f>
        <v>2.23076923076923</v>
      </c>
      <c r="T28" s="45" t="n">
        <f aca="false">'99-00'!L32</f>
        <v>16</v>
      </c>
      <c r="U28" s="46" t="n">
        <f aca="false">'99-00'!M32</f>
        <v>10</v>
      </c>
      <c r="V28" s="34" t="n">
        <f aca="false">'99-00'!E34</f>
        <v>1929</v>
      </c>
      <c r="W28" s="42" t="n">
        <f aca="false">'99-00'!F34</f>
        <v>74.1923076923077</v>
      </c>
      <c r="X28" s="34" t="n">
        <f aca="false">'99-00'!E35</f>
        <v>1859</v>
      </c>
      <c r="Y28" s="47" t="n">
        <f aca="false">'99-00'!F35</f>
        <v>71.5</v>
      </c>
      <c r="Z28" s="34" t="n">
        <f aca="false">J28+R28</f>
        <v>70</v>
      </c>
      <c r="AA28" s="48" t="n">
        <f aca="false">Z28/C28</f>
        <v>2.69230769230769</v>
      </c>
      <c r="AC28" s="0"/>
      <c r="AD28" s="0"/>
      <c r="AE28" s="0"/>
      <c r="AF28" s="0"/>
      <c r="AG28" s="0"/>
    </row>
    <row r="29" customFormat="false" ht="12" hidden="false" customHeight="false" outlineLevel="0" collapsed="false">
      <c r="B29" s="10" t="s">
        <v>72</v>
      </c>
      <c r="C29" s="40" t="n">
        <f aca="false">'00-01'!L5</f>
        <v>30</v>
      </c>
      <c r="D29" s="33" t="n">
        <f aca="false">'00-01'!L30</f>
        <v>9</v>
      </c>
      <c r="E29" s="34" t="n">
        <f aca="false">'00-01'!M30</f>
        <v>6</v>
      </c>
      <c r="F29" s="34" t="n">
        <f aca="false">'00-01'!E30</f>
        <v>1300</v>
      </c>
      <c r="G29" s="41" t="n">
        <f aca="false">'00-01'!F30</f>
        <v>86.6666666666667</v>
      </c>
      <c r="H29" s="34" t="n">
        <f aca="false">'00-01'!E31</f>
        <v>1247</v>
      </c>
      <c r="I29" s="42" t="n">
        <f aca="false">'00-01'!F31</f>
        <v>83.1333333333333</v>
      </c>
      <c r="J29" s="34" t="n">
        <f aca="false">'00-01'!G27</f>
        <v>53</v>
      </c>
      <c r="K29" s="43" t="n">
        <f aca="false">J29/(D29+E29)</f>
        <v>3.53333333333333</v>
      </c>
      <c r="L29" s="34" t="n">
        <f aca="false">'00-01'!L31</f>
        <v>4</v>
      </c>
      <c r="M29" s="34" t="n">
        <f aca="false">'00-01'!M31</f>
        <v>11</v>
      </c>
      <c r="N29" s="34" t="n">
        <f aca="false">'00-01'!E32</f>
        <v>1104</v>
      </c>
      <c r="O29" s="42" t="n">
        <f aca="false">'00-01'!F32</f>
        <v>73.6</v>
      </c>
      <c r="P29" s="34" t="n">
        <f aca="false">'00-01'!E33</f>
        <v>1249</v>
      </c>
      <c r="Q29" s="42" t="n">
        <f aca="false">'00-01'!F33</f>
        <v>83.2666666666667</v>
      </c>
      <c r="R29" s="34" t="n">
        <f aca="false">'00-01'!N27</f>
        <v>-145</v>
      </c>
      <c r="S29" s="44" t="n">
        <f aca="false">R29/(L29+M29)</f>
        <v>-9.66666666666667</v>
      </c>
      <c r="T29" s="45" t="n">
        <f aca="false">'00-01'!L32</f>
        <v>13</v>
      </c>
      <c r="U29" s="46" t="n">
        <f aca="false">'00-01'!M32</f>
        <v>17</v>
      </c>
      <c r="V29" s="34" t="n">
        <f aca="false">'00-01'!E34</f>
        <v>2404</v>
      </c>
      <c r="W29" s="42" t="n">
        <f aca="false">'00-01'!F34</f>
        <v>80.1333333333333</v>
      </c>
      <c r="X29" s="34" t="n">
        <f aca="false">'00-01'!E35</f>
        <v>2496</v>
      </c>
      <c r="Y29" s="47" t="n">
        <f aca="false">'00-01'!F35</f>
        <v>83.2</v>
      </c>
      <c r="Z29" s="34" t="n">
        <f aca="false">J29+R29</f>
        <v>-92</v>
      </c>
      <c r="AA29" s="48" t="n">
        <f aca="false">Z29/C29</f>
        <v>-3.06666666666667</v>
      </c>
      <c r="AC29" s="0"/>
      <c r="AD29" s="0"/>
      <c r="AE29" s="0"/>
      <c r="AF29" s="0"/>
      <c r="AG29" s="0"/>
    </row>
    <row r="30" customFormat="false" ht="12" hidden="false" customHeight="false" outlineLevel="0" collapsed="false">
      <c r="B30" s="49" t="s">
        <v>74</v>
      </c>
      <c r="C30" s="40" t="n">
        <f aca="false">'01-02'!L5</f>
        <v>34</v>
      </c>
      <c r="D30" s="33" t="n">
        <f aca="false">'01-02'!L30</f>
        <v>10</v>
      </c>
      <c r="E30" s="34" t="n">
        <f aca="false">'01-02'!M30</f>
        <v>7</v>
      </c>
      <c r="F30" s="34" t="n">
        <f aca="false">'01-02'!E30</f>
        <v>1363</v>
      </c>
      <c r="G30" s="41" t="n">
        <f aca="false">'01-02'!F30</f>
        <v>80.1764705882353</v>
      </c>
      <c r="H30" s="34" t="n">
        <f aca="false">'01-02'!E31</f>
        <v>1295</v>
      </c>
      <c r="I30" s="42" t="n">
        <f aca="false">'01-02'!F31</f>
        <v>76.1764705882353</v>
      </c>
      <c r="J30" s="34" t="n">
        <f aca="false">'01-02'!G27</f>
        <v>68</v>
      </c>
      <c r="K30" s="43" t="n">
        <f aca="false">J30/(D30+E30)</f>
        <v>4</v>
      </c>
      <c r="L30" s="34" t="n">
        <f aca="false">'01-02'!L31</f>
        <v>4</v>
      </c>
      <c r="M30" s="34" t="n">
        <f aca="false">'01-02'!M31</f>
        <v>13</v>
      </c>
      <c r="N30" s="34" t="n">
        <f aca="false">'01-02'!E32</f>
        <v>1177</v>
      </c>
      <c r="O30" s="42" t="n">
        <f aca="false">'01-02'!F32</f>
        <v>69.2352941176471</v>
      </c>
      <c r="P30" s="34" t="n">
        <f aca="false">'01-02'!E33</f>
        <v>1355</v>
      </c>
      <c r="Q30" s="42" t="n">
        <f aca="false">'01-02'!F33</f>
        <v>79.7058823529412</v>
      </c>
      <c r="R30" s="34" t="n">
        <f aca="false">'01-02'!N27</f>
        <v>-178</v>
      </c>
      <c r="S30" s="44" t="n">
        <f aca="false">R30/(L30+M30)</f>
        <v>-10.4705882352941</v>
      </c>
      <c r="T30" s="45" t="n">
        <f aca="false">'01-02'!L32</f>
        <v>14</v>
      </c>
      <c r="U30" s="46" t="n">
        <f aca="false">'01-02'!M32</f>
        <v>20</v>
      </c>
      <c r="V30" s="34" t="n">
        <f aca="false">'01-02'!E34</f>
        <v>2540</v>
      </c>
      <c r="W30" s="42" t="n">
        <f aca="false">'01-02'!F34</f>
        <v>74.7058823529412</v>
      </c>
      <c r="X30" s="34" t="n">
        <f aca="false">'01-02'!E35</f>
        <v>2650</v>
      </c>
      <c r="Y30" s="47" t="n">
        <f aca="false">'01-02'!F35</f>
        <v>77.9411764705882</v>
      </c>
      <c r="Z30" s="34" t="n">
        <f aca="false">J30+R30</f>
        <v>-110</v>
      </c>
      <c r="AA30" s="48" t="n">
        <f aca="false">Z30/C30</f>
        <v>-3.23529411764706</v>
      </c>
      <c r="AC30" s="0"/>
      <c r="AD30" s="0"/>
      <c r="AE30" s="0"/>
      <c r="AF30" s="0"/>
      <c r="AG30" s="0"/>
    </row>
    <row r="31" customFormat="false" ht="12" hidden="false" customHeight="false" outlineLevel="0" collapsed="false">
      <c r="B31" s="49" t="s">
        <v>76</v>
      </c>
      <c r="C31" s="40" t="n">
        <f aca="false">'02-03'!L5</f>
        <v>30</v>
      </c>
      <c r="D31" s="33" t="n">
        <f aca="false">'02-03'!L30</f>
        <v>5</v>
      </c>
      <c r="E31" s="34" t="n">
        <f aca="false">'02-03'!M30</f>
        <v>10</v>
      </c>
      <c r="F31" s="34" t="n">
        <f aca="false">'02-03'!E30</f>
        <v>1032</v>
      </c>
      <c r="G31" s="41" t="n">
        <f aca="false">'02-03'!F30</f>
        <v>68.8</v>
      </c>
      <c r="H31" s="34" t="n">
        <f aca="false">'02-03'!E31</f>
        <v>1111</v>
      </c>
      <c r="I31" s="42" t="n">
        <f aca="false">'02-03'!F31</f>
        <v>74.0666666666667</v>
      </c>
      <c r="J31" s="34" t="n">
        <f aca="false">'02-03'!G27</f>
        <v>-79</v>
      </c>
      <c r="K31" s="43" t="n">
        <f aca="false">J31/(D31+E31)</f>
        <v>-5.26666666666667</v>
      </c>
      <c r="L31" s="34" t="n">
        <f aca="false">'02-03'!L31</f>
        <v>4</v>
      </c>
      <c r="M31" s="34" t="n">
        <f aca="false">'02-03'!M31</f>
        <v>11</v>
      </c>
      <c r="N31" s="34" t="n">
        <f aca="false">'02-03'!E32</f>
        <v>1155</v>
      </c>
      <c r="O31" s="42" t="n">
        <f aca="false">'02-03'!F32</f>
        <v>77</v>
      </c>
      <c r="P31" s="34" t="n">
        <f aca="false">'02-03'!E33</f>
        <v>1287</v>
      </c>
      <c r="Q31" s="42" t="n">
        <f aca="false">'02-03'!F33</f>
        <v>85.8</v>
      </c>
      <c r="R31" s="34" t="n">
        <f aca="false">'02-03'!N27</f>
        <v>-132</v>
      </c>
      <c r="S31" s="44" t="n">
        <f aca="false">R31/(L31+M31)</f>
        <v>-8.8</v>
      </c>
      <c r="T31" s="45" t="n">
        <f aca="false">'02-03'!L32</f>
        <v>9</v>
      </c>
      <c r="U31" s="46" t="n">
        <f aca="false">'02-03'!M32</f>
        <v>21</v>
      </c>
      <c r="V31" s="34" t="n">
        <f aca="false">'02-03'!E34</f>
        <v>2187</v>
      </c>
      <c r="W31" s="42" t="n">
        <f aca="false">'02-03'!F34</f>
        <v>72.9</v>
      </c>
      <c r="X31" s="34" t="n">
        <f aca="false">'02-03'!E35</f>
        <v>2398</v>
      </c>
      <c r="Y31" s="47" t="n">
        <f aca="false">'02-03'!F35</f>
        <v>79.9333333333333</v>
      </c>
      <c r="Z31" s="34" t="n">
        <f aca="false">J31+R31</f>
        <v>-211</v>
      </c>
      <c r="AA31" s="48" t="n">
        <f aca="false">Z31/C31</f>
        <v>-7.03333333333333</v>
      </c>
      <c r="AC31" s="0"/>
      <c r="AD31" s="0"/>
      <c r="AE31" s="0"/>
      <c r="AF31" s="0"/>
      <c r="AG31" s="0"/>
    </row>
    <row r="32" customFormat="false" ht="12" hidden="false" customHeight="false" outlineLevel="0" collapsed="false">
      <c r="B32" s="49" t="s">
        <v>81</v>
      </c>
      <c r="C32" s="40" t="n">
        <f aca="false">'03-04'!L5</f>
        <v>30</v>
      </c>
      <c r="D32" s="33" t="n">
        <f aca="false">'03-04'!L30</f>
        <v>7</v>
      </c>
      <c r="E32" s="34" t="n">
        <f aca="false">'03-04'!M30</f>
        <v>8</v>
      </c>
      <c r="F32" s="34" t="n">
        <f aca="false">'03-04'!E30</f>
        <v>1187</v>
      </c>
      <c r="G32" s="41" t="n">
        <f aca="false">'03-04'!F30</f>
        <v>79.1333333333333</v>
      </c>
      <c r="H32" s="34" t="n">
        <f aca="false">'03-04'!E31</f>
        <v>1214</v>
      </c>
      <c r="I32" s="42" t="n">
        <f aca="false">'03-04'!F31</f>
        <v>80.9333333333333</v>
      </c>
      <c r="J32" s="34" t="n">
        <f aca="false">'03-04'!G27</f>
        <v>-27</v>
      </c>
      <c r="K32" s="43" t="n">
        <f aca="false">J32/(D32+E32)</f>
        <v>-1.8</v>
      </c>
      <c r="L32" s="34" t="n">
        <f aca="false">'03-04'!L31</f>
        <v>5</v>
      </c>
      <c r="M32" s="34" t="n">
        <f aca="false">'03-04'!M31</f>
        <v>10</v>
      </c>
      <c r="N32" s="34" t="n">
        <f aca="false">'03-04'!E32</f>
        <v>1055</v>
      </c>
      <c r="O32" s="42" t="n">
        <f aca="false">'03-04'!F32</f>
        <v>70.3333333333333</v>
      </c>
      <c r="P32" s="34" t="n">
        <f aca="false">'03-04'!E33</f>
        <v>1180</v>
      </c>
      <c r="Q32" s="42" t="n">
        <f aca="false">'03-04'!F33</f>
        <v>78.6666666666667</v>
      </c>
      <c r="R32" s="34" t="n">
        <f aca="false">'03-04'!N27</f>
        <v>-125</v>
      </c>
      <c r="S32" s="44" t="n">
        <f aca="false">R32/(L32+M32)</f>
        <v>-8.33333333333333</v>
      </c>
      <c r="T32" s="45" t="n">
        <f aca="false">'03-04'!L32</f>
        <v>12</v>
      </c>
      <c r="U32" s="46" t="n">
        <f aca="false">'03-04'!M32</f>
        <v>18</v>
      </c>
      <c r="V32" s="34" t="n">
        <f aca="false">'03-04'!E34</f>
        <v>2242</v>
      </c>
      <c r="W32" s="42" t="n">
        <f aca="false">'03-04'!F34</f>
        <v>74.7333333333333</v>
      </c>
      <c r="X32" s="34" t="n">
        <f aca="false">'03-04'!E35</f>
        <v>2394</v>
      </c>
      <c r="Y32" s="47" t="n">
        <f aca="false">'03-04'!F35</f>
        <v>79.8</v>
      </c>
      <c r="Z32" s="34" t="n">
        <f aca="false">J32+R32</f>
        <v>-152</v>
      </c>
      <c r="AA32" s="48" t="n">
        <f aca="false">Z32/C32</f>
        <v>-5.06666666666667</v>
      </c>
      <c r="AC32" s="0"/>
      <c r="AD32" s="0"/>
      <c r="AE32" s="0"/>
      <c r="AF32" s="0"/>
      <c r="AG32" s="0"/>
    </row>
    <row r="33" customFormat="false" ht="12" hidden="false" customHeight="false" outlineLevel="0" collapsed="false">
      <c r="B33" s="49" t="s">
        <v>84</v>
      </c>
      <c r="C33" s="40" t="n">
        <f aca="false">'04-05'!L5</f>
        <v>30</v>
      </c>
      <c r="D33" s="33" t="n">
        <f aca="false">'04-05'!L30</f>
        <v>7</v>
      </c>
      <c r="E33" s="34" t="n">
        <f aca="false">'04-05'!M30</f>
        <v>8</v>
      </c>
      <c r="F33" s="34" t="n">
        <f aca="false">'04-05'!E30</f>
        <v>1177</v>
      </c>
      <c r="G33" s="41" t="n">
        <f aca="false">'04-05'!F30</f>
        <v>78.4666666666667</v>
      </c>
      <c r="H33" s="34" t="n">
        <f aca="false">'04-05'!E31</f>
        <v>1252</v>
      </c>
      <c r="I33" s="42" t="n">
        <f aca="false">'04-05'!F31</f>
        <v>83.4666666666667</v>
      </c>
      <c r="J33" s="34" t="n">
        <f aca="false">'04-05'!G27</f>
        <v>-75</v>
      </c>
      <c r="K33" s="43" t="n">
        <f aca="false">J33/(D33+E33)</f>
        <v>-5</v>
      </c>
      <c r="L33" s="34" t="n">
        <f aca="false">'04-05'!L31</f>
        <v>4</v>
      </c>
      <c r="M33" s="34" t="n">
        <f aca="false">'04-05'!M31</f>
        <v>11</v>
      </c>
      <c r="N33" s="34" t="n">
        <f aca="false">'04-05'!E32</f>
        <v>1070</v>
      </c>
      <c r="O33" s="42" t="n">
        <f aca="false">'04-05'!F32</f>
        <v>71.3333333333333</v>
      </c>
      <c r="P33" s="34" t="n">
        <f aca="false">'04-05'!E33</f>
        <v>1264</v>
      </c>
      <c r="Q33" s="42" t="n">
        <f aca="false">'04-05'!F33</f>
        <v>84.2666666666667</v>
      </c>
      <c r="R33" s="34" t="n">
        <f aca="false">'04-05'!N27</f>
        <v>-194</v>
      </c>
      <c r="S33" s="44" t="n">
        <f aca="false">R33/(L33+M33)</f>
        <v>-12.9333333333333</v>
      </c>
      <c r="T33" s="45" t="n">
        <f aca="false">'04-05'!L32</f>
        <v>11</v>
      </c>
      <c r="U33" s="46" t="n">
        <f aca="false">'04-05'!M32</f>
        <v>19</v>
      </c>
      <c r="V33" s="34" t="n">
        <f aca="false">'04-05'!E34</f>
        <v>2247</v>
      </c>
      <c r="W33" s="42" t="n">
        <f aca="false">'04-05'!F34</f>
        <v>74.9</v>
      </c>
      <c r="X33" s="34" t="n">
        <f aca="false">'04-05'!E35</f>
        <v>2516</v>
      </c>
      <c r="Y33" s="47" t="n">
        <f aca="false">'04-05'!F35</f>
        <v>83.8666666666667</v>
      </c>
      <c r="Z33" s="34" t="n">
        <f aca="false">J33+R33</f>
        <v>-269</v>
      </c>
      <c r="AA33" s="48" t="n">
        <f aca="false">Z33/C33</f>
        <v>-8.96666666666667</v>
      </c>
      <c r="AC33" s="0"/>
      <c r="AD33" s="0"/>
      <c r="AE33" s="0"/>
      <c r="AF33" s="0"/>
      <c r="AG33" s="0"/>
    </row>
    <row r="34" customFormat="false" ht="12" hidden="false" customHeight="false" outlineLevel="0" collapsed="false">
      <c r="B34" s="49" t="s">
        <v>85</v>
      </c>
      <c r="C34" s="40" t="n">
        <f aca="false">'05-06'!L5</f>
        <v>30</v>
      </c>
      <c r="D34" s="33" t="n">
        <f aca="false">'05-06'!L30</f>
        <v>9</v>
      </c>
      <c r="E34" s="34" t="n">
        <f aca="false">'05-06'!M30</f>
        <v>6</v>
      </c>
      <c r="F34" s="34" t="n">
        <f aca="false">'05-06'!E30</f>
        <v>1301</v>
      </c>
      <c r="G34" s="41" t="n">
        <f aca="false">'05-06'!F30</f>
        <v>86.7333333333333</v>
      </c>
      <c r="H34" s="34" t="n">
        <f aca="false">'05-06'!E31</f>
        <v>1204</v>
      </c>
      <c r="I34" s="42" t="n">
        <f aca="false">'05-06'!F31</f>
        <v>80.2666666666667</v>
      </c>
      <c r="J34" s="34" t="n">
        <f aca="false">'05-06'!G27</f>
        <v>97</v>
      </c>
      <c r="K34" s="43" t="n">
        <f aca="false">J34/(D34+E34)</f>
        <v>6.46666666666667</v>
      </c>
      <c r="L34" s="34" t="n">
        <f aca="false">'05-06'!L31</f>
        <v>6</v>
      </c>
      <c r="M34" s="34" t="n">
        <f aca="false">'05-06'!M31</f>
        <v>9</v>
      </c>
      <c r="N34" s="34" t="n">
        <f aca="false">'05-06'!E32</f>
        <v>1108</v>
      </c>
      <c r="O34" s="42" t="n">
        <f aca="false">'05-06'!F32</f>
        <v>73.8666666666667</v>
      </c>
      <c r="P34" s="34" t="n">
        <f aca="false">'05-06'!E33</f>
        <v>1196</v>
      </c>
      <c r="Q34" s="42" t="n">
        <f aca="false">'05-06'!F33</f>
        <v>79.7333333333333</v>
      </c>
      <c r="R34" s="34" t="n">
        <f aca="false">'05-06'!N27</f>
        <v>-88</v>
      </c>
      <c r="S34" s="44" t="n">
        <f aca="false">R34/(L34+M34)</f>
        <v>-5.86666666666667</v>
      </c>
      <c r="T34" s="45" t="n">
        <f aca="false">'05-06'!L32</f>
        <v>15</v>
      </c>
      <c r="U34" s="46" t="n">
        <f aca="false">'05-06'!M32</f>
        <v>15</v>
      </c>
      <c r="V34" s="34" t="n">
        <f aca="false">'05-06'!E34</f>
        <v>2409</v>
      </c>
      <c r="W34" s="42" t="n">
        <f aca="false">'05-06'!F34</f>
        <v>80.3</v>
      </c>
      <c r="X34" s="34" t="n">
        <f aca="false">'05-06'!E35</f>
        <v>2400</v>
      </c>
      <c r="Y34" s="47" t="n">
        <f aca="false">'05-06'!F35</f>
        <v>80</v>
      </c>
      <c r="Z34" s="34" t="n">
        <f aca="false">J34+R34</f>
        <v>9</v>
      </c>
      <c r="AA34" s="48" t="n">
        <f aca="false">Z34/C34</f>
        <v>0.3</v>
      </c>
      <c r="AC34" s="0"/>
      <c r="AD34" s="0"/>
      <c r="AE34" s="0"/>
      <c r="AF34" s="0"/>
      <c r="AG34" s="0"/>
    </row>
    <row r="35" customFormat="false" ht="12" hidden="false" customHeight="false" outlineLevel="0" collapsed="false">
      <c r="B35" s="49" t="s">
        <v>86</v>
      </c>
      <c r="C35" s="40" t="n">
        <f aca="false">'06-07'!L6</f>
        <v>26</v>
      </c>
      <c r="D35" s="33" t="n">
        <f aca="false">'06-07'!L31</f>
        <v>9</v>
      </c>
      <c r="E35" s="34" t="n">
        <f aca="false">'06-07'!M31</f>
        <v>4</v>
      </c>
      <c r="F35" s="34" t="n">
        <f aca="false">'06-07'!E31</f>
        <v>1075</v>
      </c>
      <c r="G35" s="41" t="n">
        <f aca="false">'06-07'!F31</f>
        <v>82.6923076923077</v>
      </c>
      <c r="H35" s="34" t="n">
        <f aca="false">'06-07'!E32</f>
        <v>1015</v>
      </c>
      <c r="I35" s="42" t="n">
        <f aca="false">'06-07'!F32</f>
        <v>78.0769230769231</v>
      </c>
      <c r="J35" s="34" t="n">
        <f aca="false">'06-07'!G28</f>
        <v>60</v>
      </c>
      <c r="K35" s="43" t="n">
        <f aca="false">J35/(D35+E35)</f>
        <v>4.61538461538462</v>
      </c>
      <c r="L35" s="34" t="n">
        <f aca="false">'06-07'!L32</f>
        <v>5</v>
      </c>
      <c r="M35" s="34" t="n">
        <f aca="false">'06-07'!M32</f>
        <v>8</v>
      </c>
      <c r="N35" s="34" t="n">
        <f aca="false">'06-07'!E33</f>
        <v>929</v>
      </c>
      <c r="O35" s="42" t="n">
        <f aca="false">'06-07'!F33</f>
        <v>71.4615384615385</v>
      </c>
      <c r="P35" s="34" t="n">
        <f aca="false">'06-07'!E34</f>
        <v>1006</v>
      </c>
      <c r="Q35" s="42" t="n">
        <f aca="false">'06-07'!F34</f>
        <v>77.3846153846154</v>
      </c>
      <c r="R35" s="34" t="n">
        <f aca="false">'06-07'!N28</f>
        <v>-77</v>
      </c>
      <c r="S35" s="44" t="n">
        <f aca="false">R35/(L35+M35)</f>
        <v>-5.92307692307692</v>
      </c>
      <c r="T35" s="45" t="n">
        <f aca="false">'06-07'!L33</f>
        <v>14</v>
      </c>
      <c r="U35" s="46" t="n">
        <f aca="false">'06-07'!M33</f>
        <v>12</v>
      </c>
      <c r="V35" s="34" t="n">
        <f aca="false">'06-07'!E35</f>
        <v>2004</v>
      </c>
      <c r="W35" s="42" t="n">
        <f aca="false">'06-07'!F35</f>
        <v>77.0769230769231</v>
      </c>
      <c r="X35" s="34" t="n">
        <f aca="false">'06-07'!E36</f>
        <v>2021</v>
      </c>
      <c r="Y35" s="47" t="n">
        <f aca="false">'06-07'!F36</f>
        <v>77.7307692307692</v>
      </c>
      <c r="Z35" s="34" t="n">
        <f aca="false">J35+R35</f>
        <v>-17</v>
      </c>
      <c r="AA35" s="48" t="n">
        <f aca="false">Z35/C35</f>
        <v>-0.653846153846154</v>
      </c>
      <c r="AC35" s="0"/>
      <c r="AD35" s="0"/>
      <c r="AE35" s="0"/>
      <c r="AF35" s="0"/>
      <c r="AG35" s="0"/>
    </row>
    <row r="36" customFormat="false" ht="12" hidden="false" customHeight="false" outlineLevel="0" collapsed="false">
      <c r="B36" s="49" t="s">
        <v>88</v>
      </c>
      <c r="C36" s="40" t="n">
        <f aca="false">'07-08'!L5</f>
        <v>30</v>
      </c>
      <c r="D36" s="33" t="n">
        <f aca="false">'07-08'!L30</f>
        <v>8</v>
      </c>
      <c r="E36" s="34" t="n">
        <f aca="false">'07-08'!M30</f>
        <v>7</v>
      </c>
      <c r="F36" s="34" t="n">
        <f aca="false">'07-08'!E30</f>
        <v>1123</v>
      </c>
      <c r="G36" s="41" t="n">
        <f aca="false">'07-08'!F30</f>
        <v>74.8666666666667</v>
      </c>
      <c r="H36" s="34" t="n">
        <f aca="false">'07-08'!E31</f>
        <v>1084</v>
      </c>
      <c r="I36" s="42" t="n">
        <f aca="false">'07-08'!F31</f>
        <v>72.2666666666667</v>
      </c>
      <c r="J36" s="34" t="n">
        <f aca="false">'07-08'!G27</f>
        <v>39</v>
      </c>
      <c r="K36" s="43" t="n">
        <f aca="false">J36/(D36+E36)</f>
        <v>2.6</v>
      </c>
      <c r="L36" s="34" t="n">
        <f aca="false">'07-08'!L31</f>
        <v>2</v>
      </c>
      <c r="M36" s="34" t="n">
        <f aca="false">'07-08'!M31</f>
        <v>13</v>
      </c>
      <c r="N36" s="34" t="n">
        <f aca="false">'07-08'!E32</f>
        <v>923</v>
      </c>
      <c r="O36" s="42" t="n">
        <f aca="false">'07-08'!F32</f>
        <v>61.5333333333333</v>
      </c>
      <c r="P36" s="34" t="n">
        <f aca="false">'07-08'!E33</f>
        <v>1073</v>
      </c>
      <c r="Q36" s="42" t="n">
        <f aca="false">'07-08'!F33</f>
        <v>71.5333333333333</v>
      </c>
      <c r="R36" s="34" t="n">
        <f aca="false">'07-08'!N27</f>
        <v>-150</v>
      </c>
      <c r="S36" s="44" t="n">
        <f aca="false">R36/(L36+M36)</f>
        <v>-10</v>
      </c>
      <c r="T36" s="45" t="n">
        <f aca="false">'07-08'!L32</f>
        <v>10</v>
      </c>
      <c r="U36" s="46" t="n">
        <f aca="false">'07-08'!M32</f>
        <v>20</v>
      </c>
      <c r="V36" s="34" t="n">
        <f aca="false">'07-08'!E34</f>
        <v>2046</v>
      </c>
      <c r="W36" s="42" t="n">
        <f aca="false">'07-08'!F34</f>
        <v>68.2</v>
      </c>
      <c r="X36" s="34" t="n">
        <f aca="false">'07-08'!E35</f>
        <v>2157</v>
      </c>
      <c r="Y36" s="47" t="n">
        <f aca="false">'07-08'!F35</f>
        <v>71.9</v>
      </c>
      <c r="Z36" s="34" t="n">
        <f aca="false">J36+R36</f>
        <v>-111</v>
      </c>
      <c r="AA36" s="48" t="n">
        <f aca="false">Z36/C36</f>
        <v>-3.7</v>
      </c>
      <c r="AC36" s="0"/>
      <c r="AD36" s="0"/>
      <c r="AE36" s="0"/>
      <c r="AF36" s="0"/>
      <c r="AG36" s="0"/>
    </row>
    <row r="37" customFormat="false" ht="12" hidden="false" customHeight="false" outlineLevel="0" collapsed="false">
      <c r="B37" s="49" t="s">
        <v>91</v>
      </c>
      <c r="C37" s="40" t="n">
        <f aca="false">'08-09'!L5</f>
        <v>28</v>
      </c>
      <c r="D37" s="33" t="n">
        <f aca="false">'08-09'!L30</f>
        <v>10</v>
      </c>
      <c r="E37" s="34" t="n">
        <f aca="false">'08-09'!M30</f>
        <v>4</v>
      </c>
      <c r="F37" s="34" t="n">
        <f aca="false">'08-09'!E30</f>
        <v>1118</v>
      </c>
      <c r="G37" s="41" t="n">
        <f aca="false">'08-09'!F30</f>
        <v>79.8571428571429</v>
      </c>
      <c r="H37" s="34" t="n">
        <f aca="false">'08-09'!E31</f>
        <v>1048</v>
      </c>
      <c r="I37" s="42" t="n">
        <f aca="false">'08-09'!F31</f>
        <v>74.8571428571429</v>
      </c>
      <c r="J37" s="34" t="n">
        <f aca="false">'08-09'!G27</f>
        <v>70</v>
      </c>
      <c r="K37" s="43" t="n">
        <f aca="false">J37/(D37+E37)</f>
        <v>5</v>
      </c>
      <c r="L37" s="34" t="n">
        <f aca="false">'08-09'!L31</f>
        <v>3</v>
      </c>
      <c r="M37" s="34" t="n">
        <f aca="false">'08-09'!M31</f>
        <v>11</v>
      </c>
      <c r="N37" s="34" t="n">
        <f aca="false">'08-09'!E32</f>
        <v>1048</v>
      </c>
      <c r="O37" s="42" t="n">
        <f aca="false">'08-09'!F32</f>
        <v>74.8571428571429</v>
      </c>
      <c r="P37" s="34" t="n">
        <f aca="false">'08-09'!E33</f>
        <v>1139</v>
      </c>
      <c r="Q37" s="42" t="n">
        <f aca="false">'08-09'!F33</f>
        <v>81.3571428571429</v>
      </c>
      <c r="R37" s="34" t="n">
        <f aca="false">'08-09'!N27</f>
        <v>-91</v>
      </c>
      <c r="S37" s="44" t="n">
        <f aca="false">R37/(L37+M37)</f>
        <v>-6.5</v>
      </c>
      <c r="T37" s="45" t="n">
        <f aca="false">'08-09'!L32</f>
        <v>13</v>
      </c>
      <c r="U37" s="46" t="n">
        <f aca="false">'08-09'!M32</f>
        <v>15</v>
      </c>
      <c r="V37" s="34" t="n">
        <f aca="false">'08-09'!E34</f>
        <v>2166</v>
      </c>
      <c r="W37" s="42" t="n">
        <f aca="false">'08-09'!F34</f>
        <v>77.3571428571429</v>
      </c>
      <c r="X37" s="34" t="n">
        <f aca="false">'08-09'!E35</f>
        <v>2187</v>
      </c>
      <c r="Y37" s="47" t="n">
        <f aca="false">'08-09'!F35</f>
        <v>78.1071428571429</v>
      </c>
      <c r="Z37" s="34" t="n">
        <f aca="false">J37+R37</f>
        <v>-21</v>
      </c>
      <c r="AA37" s="48" t="n">
        <f aca="false">Z37/C37</f>
        <v>-0.75</v>
      </c>
      <c r="AC37" s="0"/>
      <c r="AD37" s="0"/>
      <c r="AE37" s="0"/>
      <c r="AF37" s="0"/>
      <c r="AG37" s="0"/>
    </row>
    <row r="38" customFormat="false" ht="12" hidden="false" customHeight="false" outlineLevel="0" collapsed="false">
      <c r="B38" s="49" t="s">
        <v>94</v>
      </c>
      <c r="C38" s="40" t="n">
        <f aca="false">'09-10'!L5</f>
        <v>26</v>
      </c>
      <c r="D38" s="33" t="n">
        <f aca="false">'09-10'!L30</f>
        <v>6</v>
      </c>
      <c r="E38" s="34" t="n">
        <f aca="false">'09-10'!M30</f>
        <v>7</v>
      </c>
      <c r="F38" s="34" t="n">
        <f aca="false">'09-10'!E30</f>
        <v>1067</v>
      </c>
      <c r="G38" s="41" t="n">
        <f aca="false">'09-10'!F30</f>
        <v>82.0769230769231</v>
      </c>
      <c r="H38" s="34" t="n">
        <f aca="false">'09-10'!E31</f>
        <v>1025</v>
      </c>
      <c r="I38" s="42" t="n">
        <f aca="false">'09-10'!F31</f>
        <v>78.8461538461538</v>
      </c>
      <c r="J38" s="34" t="n">
        <f aca="false">'09-10'!G27</f>
        <v>42</v>
      </c>
      <c r="K38" s="43" t="n">
        <f aca="false">J38/(D38+E38)</f>
        <v>3.23076923076923</v>
      </c>
      <c r="L38" s="34" t="n">
        <f aca="false">'09-10'!L31</f>
        <v>4</v>
      </c>
      <c r="M38" s="34" t="n">
        <f aca="false">'09-10'!M31</f>
        <v>9</v>
      </c>
      <c r="N38" s="34" t="n">
        <f aca="false">'09-10'!E32</f>
        <v>916</v>
      </c>
      <c r="O38" s="42" t="n">
        <f aca="false">'09-10'!F32</f>
        <v>70.4615384615385</v>
      </c>
      <c r="P38" s="34" t="n">
        <f aca="false">'09-10'!E33</f>
        <v>991</v>
      </c>
      <c r="Q38" s="42" t="n">
        <f aca="false">'09-10'!F33</f>
        <v>76.2307692307692</v>
      </c>
      <c r="R38" s="34" t="n">
        <f aca="false">'09-10'!N27</f>
        <v>-75</v>
      </c>
      <c r="S38" s="44" t="n">
        <f aca="false">R38/(L38+M38)</f>
        <v>-5.76923076923077</v>
      </c>
      <c r="T38" s="45" t="n">
        <f aca="false">'09-10'!L32</f>
        <v>10</v>
      </c>
      <c r="U38" s="46" t="n">
        <f aca="false">'09-10'!M32</f>
        <v>16</v>
      </c>
      <c r="V38" s="34" t="n">
        <f aca="false">'09-10'!E34</f>
        <v>1983</v>
      </c>
      <c r="W38" s="42" t="n">
        <f aca="false">'09-10'!F34</f>
        <v>76.2692307692308</v>
      </c>
      <c r="X38" s="34" t="n">
        <f aca="false">'09-10'!E35</f>
        <v>2016</v>
      </c>
      <c r="Y38" s="47" t="n">
        <f aca="false">'09-10'!F35</f>
        <v>77.5384615384615</v>
      </c>
      <c r="Z38" s="34" t="n">
        <f aca="false">J38+R38</f>
        <v>-33</v>
      </c>
      <c r="AA38" s="48" t="n">
        <f aca="false">Z38/C38</f>
        <v>-1.26923076923077</v>
      </c>
      <c r="AC38" s="0"/>
      <c r="AD38" s="0"/>
      <c r="AE38" s="0"/>
      <c r="AF38" s="0"/>
      <c r="AG38" s="0"/>
    </row>
    <row r="39" customFormat="false" ht="12" hidden="false" customHeight="false" outlineLevel="0" collapsed="false">
      <c r="B39" s="49" t="s">
        <v>97</v>
      </c>
      <c r="C39" s="40" t="n">
        <f aca="false">'10-11'!L5</f>
        <v>22</v>
      </c>
      <c r="D39" s="33" t="n">
        <f aca="false">'10-11'!L30</f>
        <v>8</v>
      </c>
      <c r="E39" s="34" t="n">
        <f aca="false">'10-11'!M30</f>
        <v>3</v>
      </c>
      <c r="F39" s="34" t="n">
        <f aca="false">'10-11'!E30</f>
        <v>830</v>
      </c>
      <c r="G39" s="41" t="n">
        <f aca="false">'10-11'!F30</f>
        <v>75.4545454545455</v>
      </c>
      <c r="H39" s="34" t="n">
        <f aca="false">'10-11'!E31</f>
        <v>767</v>
      </c>
      <c r="I39" s="42" t="n">
        <f aca="false">'10-11'!F31</f>
        <v>69.7272727272727</v>
      </c>
      <c r="J39" s="34" t="n">
        <f aca="false">'10-11'!G27</f>
        <v>63</v>
      </c>
      <c r="K39" s="43" t="n">
        <f aca="false">J39/(D39+E39)</f>
        <v>5.72727272727273</v>
      </c>
      <c r="L39" s="34" t="n">
        <f aca="false">'10-11'!L31</f>
        <v>4</v>
      </c>
      <c r="M39" s="34" t="n">
        <f aca="false">'10-11'!M31</f>
        <v>7</v>
      </c>
      <c r="N39" s="34" t="n">
        <f aca="false">'10-11'!E32</f>
        <v>769</v>
      </c>
      <c r="O39" s="42" t="n">
        <f aca="false">'10-11'!F32</f>
        <v>69.9090909090909</v>
      </c>
      <c r="P39" s="34" t="n">
        <f aca="false">'10-11'!E33</f>
        <v>774</v>
      </c>
      <c r="Q39" s="42" t="n">
        <f aca="false">'10-11'!F33</f>
        <v>70.3636363636364</v>
      </c>
      <c r="R39" s="34" t="n">
        <f aca="false">'10-11'!N27</f>
        <v>-5</v>
      </c>
      <c r="S39" s="44" t="n">
        <f aca="false">R39/(L39+M39)</f>
        <v>-0.454545454545455</v>
      </c>
      <c r="T39" s="45" t="n">
        <f aca="false">'10-11'!L32</f>
        <v>12</v>
      </c>
      <c r="U39" s="46" t="n">
        <f aca="false">'10-11'!M32</f>
        <v>10</v>
      </c>
      <c r="V39" s="34" t="n">
        <f aca="false">'10-11'!E34</f>
        <v>1599</v>
      </c>
      <c r="W39" s="42" t="n">
        <f aca="false">'10-11'!F34</f>
        <v>72.6818181818182</v>
      </c>
      <c r="X39" s="34" t="n">
        <f aca="false">'10-11'!E35</f>
        <v>1541</v>
      </c>
      <c r="Y39" s="47" t="n">
        <f aca="false">'10-11'!F35</f>
        <v>70.0454545454546</v>
      </c>
      <c r="Z39" s="34" t="n">
        <f aca="false">J39+R39</f>
        <v>58</v>
      </c>
      <c r="AA39" s="48" t="n">
        <f aca="false">Z39/C39</f>
        <v>2.63636363636364</v>
      </c>
      <c r="AC39" s="0"/>
      <c r="AD39" s="0"/>
      <c r="AE39" s="0"/>
      <c r="AF39" s="0"/>
      <c r="AG39" s="0"/>
    </row>
    <row r="40" customFormat="false" ht="12" hidden="false" customHeight="false" outlineLevel="0" collapsed="false">
      <c r="B40" s="49" t="s">
        <v>99</v>
      </c>
      <c r="C40" s="40" t="n">
        <f aca="false">'11-12'!L5</f>
        <v>22</v>
      </c>
      <c r="D40" s="33" t="n">
        <f aca="false">'11-12'!L30</f>
        <v>6</v>
      </c>
      <c r="E40" s="34" t="n">
        <f aca="false">'11-12'!M30</f>
        <v>5</v>
      </c>
      <c r="F40" s="34" t="n">
        <f aca="false">'11-12'!E30</f>
        <v>816</v>
      </c>
      <c r="G40" s="41" t="n">
        <f aca="false">'11-12'!F30</f>
        <v>74.1818181818182</v>
      </c>
      <c r="H40" s="34" t="n">
        <f aca="false">'11-12'!E31</f>
        <v>822</v>
      </c>
      <c r="I40" s="42" t="n">
        <f aca="false">'11-12'!F31</f>
        <v>74.7272727272727</v>
      </c>
      <c r="J40" s="34" t="n">
        <f aca="false">'11-12'!G27</f>
        <v>-6</v>
      </c>
      <c r="K40" s="43" t="n">
        <f aca="false">J40/(D40+E40)</f>
        <v>-0.545454545454545</v>
      </c>
      <c r="L40" s="34" t="n">
        <f aca="false">'11-12'!L31</f>
        <v>5</v>
      </c>
      <c r="M40" s="34" t="n">
        <f aca="false">'11-12'!M31</f>
        <v>6</v>
      </c>
      <c r="N40" s="34" t="n">
        <f aca="false">'11-12'!E32</f>
        <v>747</v>
      </c>
      <c r="O40" s="42" t="n">
        <f aca="false">'11-12'!F32</f>
        <v>67.9090909090909</v>
      </c>
      <c r="P40" s="34" t="n">
        <f aca="false">'11-12'!E33</f>
        <v>762</v>
      </c>
      <c r="Q40" s="42" t="n">
        <f aca="false">'11-12'!F33</f>
        <v>69.2727272727273</v>
      </c>
      <c r="R40" s="34" t="n">
        <f aca="false">'11-12'!N27</f>
        <v>-15</v>
      </c>
      <c r="S40" s="44" t="n">
        <f aca="false">R40/(L40+M40)</f>
        <v>-1.36363636363636</v>
      </c>
      <c r="T40" s="45" t="n">
        <f aca="false">'11-12'!L32</f>
        <v>11</v>
      </c>
      <c r="U40" s="46" t="n">
        <f aca="false">'11-12'!M32</f>
        <v>11</v>
      </c>
      <c r="V40" s="34" t="n">
        <f aca="false">'11-12'!E34</f>
        <v>1563</v>
      </c>
      <c r="W40" s="42" t="n">
        <f aca="false">'11-12'!F34</f>
        <v>71.0454545454545</v>
      </c>
      <c r="X40" s="34" t="n">
        <f aca="false">'11-12'!E35</f>
        <v>1584</v>
      </c>
      <c r="Y40" s="47" t="n">
        <f aca="false">'11-12'!F35</f>
        <v>72</v>
      </c>
      <c r="Z40" s="34" t="n">
        <f aca="false">J40+R40</f>
        <v>-21</v>
      </c>
      <c r="AA40" s="48" t="n">
        <f aca="false">Z40/C40</f>
        <v>-0.954545454545455</v>
      </c>
      <c r="AC40" s="0"/>
      <c r="AD40" s="0"/>
      <c r="AE40" s="0"/>
      <c r="AF40" s="0"/>
      <c r="AG40" s="0"/>
    </row>
    <row r="41" customFormat="false" ht="12" hidden="false" customHeight="false" outlineLevel="0" collapsed="false">
      <c r="B41" s="49" t="s">
        <v>102</v>
      </c>
      <c r="C41" s="40" t="n">
        <f aca="false">'12-13'!L5</f>
        <v>20</v>
      </c>
      <c r="D41" s="33" t="n">
        <f aca="false">'12-13'!L30</f>
        <v>8</v>
      </c>
      <c r="E41" s="34" t="n">
        <f aca="false">'12-13'!M30</f>
        <v>2</v>
      </c>
      <c r="F41" s="34" t="n">
        <f aca="false">'12-13'!E30</f>
        <v>763</v>
      </c>
      <c r="G41" s="41" t="n">
        <f aca="false">'12-13'!F30</f>
        <v>76.3</v>
      </c>
      <c r="H41" s="34" t="n">
        <f aca="false">'12-13'!E31</f>
        <v>675</v>
      </c>
      <c r="I41" s="42" t="n">
        <f aca="false">'12-13'!F31</f>
        <v>67.5</v>
      </c>
      <c r="J41" s="34" t="n">
        <f aca="false">'12-13'!G27</f>
        <v>88</v>
      </c>
      <c r="K41" s="43" t="n">
        <f aca="false">J41/(D41+E41)</f>
        <v>8.8</v>
      </c>
      <c r="L41" s="34" t="n">
        <f aca="false">'12-13'!L31</f>
        <v>5</v>
      </c>
      <c r="M41" s="34" t="n">
        <f aca="false">'12-13'!M31</f>
        <v>5</v>
      </c>
      <c r="N41" s="34" t="n">
        <f aca="false">'12-13'!E32</f>
        <v>704</v>
      </c>
      <c r="O41" s="42" t="n">
        <f aca="false">'12-13'!F32</f>
        <v>70.4</v>
      </c>
      <c r="P41" s="34" t="n">
        <f aca="false">'12-13'!E33</f>
        <v>719</v>
      </c>
      <c r="Q41" s="42" t="n">
        <f aca="false">'12-13'!F33</f>
        <v>71.9</v>
      </c>
      <c r="R41" s="34" t="n">
        <f aca="false">'12-13'!N27</f>
        <v>-15</v>
      </c>
      <c r="S41" s="44" t="n">
        <f aca="false">R41/(L41+M41)</f>
        <v>-1.5</v>
      </c>
      <c r="T41" s="45" t="n">
        <f aca="false">'12-13'!L32</f>
        <v>13</v>
      </c>
      <c r="U41" s="46" t="n">
        <f aca="false">'12-13'!M32</f>
        <v>7</v>
      </c>
      <c r="V41" s="34" t="n">
        <f aca="false">'12-13'!E34</f>
        <v>1467</v>
      </c>
      <c r="W41" s="42" t="n">
        <f aca="false">'12-13'!F34</f>
        <v>73.35</v>
      </c>
      <c r="X41" s="34" t="n">
        <f aca="false">'12-13'!E35</f>
        <v>1394</v>
      </c>
      <c r="Y41" s="47" t="n">
        <f aca="false">'12-13'!F35</f>
        <v>69.7</v>
      </c>
      <c r="Z41" s="34" t="n">
        <f aca="false">J41+R41</f>
        <v>73</v>
      </c>
      <c r="AA41" s="48" t="n">
        <f aca="false">Z41/C41</f>
        <v>3.65</v>
      </c>
      <c r="AC41" s="0"/>
      <c r="AD41" s="0"/>
      <c r="AE41" s="0"/>
      <c r="AF41" s="0"/>
      <c r="AG41" s="0"/>
    </row>
    <row r="42" customFormat="false" ht="12" hidden="false" customHeight="false" outlineLevel="0" collapsed="false">
      <c r="B42" s="49" t="s">
        <v>103</v>
      </c>
      <c r="C42" s="40" t="n">
        <f aca="false">'13-14'!L5</f>
        <v>25</v>
      </c>
      <c r="D42" s="33" t="n">
        <f aca="false">'13-14'!L30</f>
        <v>10</v>
      </c>
      <c r="E42" s="34" t="n">
        <f aca="false">'13-14'!M30</f>
        <v>2</v>
      </c>
      <c r="F42" s="34" t="n">
        <f aca="false">'13-14'!E30</f>
        <v>933</v>
      </c>
      <c r="G42" s="41" t="n">
        <f aca="false">'13-14'!F30</f>
        <v>77.75</v>
      </c>
      <c r="H42" s="34" t="n">
        <f aca="false">'13-14'!E31</f>
        <v>744</v>
      </c>
      <c r="I42" s="42" t="n">
        <f aca="false">'13-14'!F31</f>
        <v>62</v>
      </c>
      <c r="J42" s="34" t="n">
        <f aca="false">'13-14'!G27</f>
        <v>189</v>
      </c>
      <c r="K42" s="43" t="n">
        <f aca="false">J42/(D42+E42)</f>
        <v>15.75</v>
      </c>
      <c r="L42" s="34" t="n">
        <f aca="false">'13-14'!L31</f>
        <v>8</v>
      </c>
      <c r="M42" s="34" t="n">
        <f aca="false">'13-14'!M31</f>
        <v>5</v>
      </c>
      <c r="N42" s="34" t="n">
        <f aca="false">'13-14'!E32</f>
        <v>949</v>
      </c>
      <c r="O42" s="42" t="n">
        <f aca="false">'13-14'!F32</f>
        <v>73</v>
      </c>
      <c r="P42" s="34" t="n">
        <f aca="false">'13-14'!E33</f>
        <v>853</v>
      </c>
      <c r="Q42" s="42" t="n">
        <f aca="false">'13-14'!F33</f>
        <v>65.6153846153846</v>
      </c>
      <c r="R42" s="34" t="n">
        <f aca="false">'13-14'!N27</f>
        <v>96</v>
      </c>
      <c r="S42" s="44" t="n">
        <f aca="false">R42/(L42+M42)</f>
        <v>7.38461538461539</v>
      </c>
      <c r="T42" s="45" t="n">
        <f aca="false">'13-14'!L32</f>
        <v>18</v>
      </c>
      <c r="U42" s="46" t="n">
        <f aca="false">'13-14'!M32</f>
        <v>7</v>
      </c>
      <c r="V42" s="34" t="n">
        <f aca="false">'13-14'!E34</f>
        <v>1882</v>
      </c>
      <c r="W42" s="42" t="n">
        <f aca="false">'13-14'!F34</f>
        <v>75.28</v>
      </c>
      <c r="X42" s="34" t="n">
        <f aca="false">'13-14'!E35</f>
        <v>1597</v>
      </c>
      <c r="Y42" s="47" t="n">
        <f aca="false">'13-14'!F35</f>
        <v>63.88</v>
      </c>
      <c r="Z42" s="34" t="n">
        <f aca="false">J42+R42</f>
        <v>285</v>
      </c>
      <c r="AA42" s="48" t="n">
        <f aca="false">Z42/C42</f>
        <v>11.4</v>
      </c>
      <c r="AC42" s="0"/>
      <c r="AD42" s="0"/>
      <c r="AE42" s="0"/>
      <c r="AF42" s="0"/>
      <c r="AG42" s="0"/>
    </row>
    <row r="43" customFormat="false" ht="12" hidden="false" customHeight="false" outlineLevel="0" collapsed="false">
      <c r="B43" s="49" t="s">
        <v>105</v>
      </c>
      <c r="C43" s="40" t="n">
        <f aca="false">'14-15'!L5</f>
        <v>26</v>
      </c>
      <c r="D43" s="33" t="n">
        <f aca="false">'14-15'!L30</f>
        <v>9</v>
      </c>
      <c r="E43" s="34" t="n">
        <f aca="false">'14-15'!M30</f>
        <v>4</v>
      </c>
      <c r="F43" s="34" t="n">
        <f aca="false">'14-15'!E30</f>
        <v>1007</v>
      </c>
      <c r="G43" s="41" t="n">
        <f aca="false">'14-15'!F30</f>
        <v>77.4615384615385</v>
      </c>
      <c r="H43" s="34" t="n">
        <f aca="false">'14-15'!E31</f>
        <v>919</v>
      </c>
      <c r="I43" s="42" t="n">
        <f aca="false">'14-15'!F31</f>
        <v>70.6923076923077</v>
      </c>
      <c r="J43" s="34" t="n">
        <f aca="false">'14-15'!G27</f>
        <v>88</v>
      </c>
      <c r="K43" s="43" t="n">
        <f aca="false">J43/(D43+E43)</f>
        <v>6.76923076923077</v>
      </c>
      <c r="L43" s="34" t="n">
        <f aca="false">'14-15'!L31</f>
        <v>10</v>
      </c>
      <c r="M43" s="34" t="n">
        <f aca="false">'14-15'!M31</f>
        <v>3</v>
      </c>
      <c r="N43" s="34" t="n">
        <f aca="false">'14-15'!E32</f>
        <v>1018</v>
      </c>
      <c r="O43" s="42" t="n">
        <f aca="false">'14-15'!F32</f>
        <v>78.3076923076923</v>
      </c>
      <c r="P43" s="34" t="n">
        <f aca="false">'14-15'!E33</f>
        <v>956</v>
      </c>
      <c r="Q43" s="42" t="n">
        <f aca="false">'14-15'!F33</f>
        <v>73.5384615384615</v>
      </c>
      <c r="R43" s="34" t="n">
        <f aca="false">'14-15'!N27</f>
        <v>62</v>
      </c>
      <c r="S43" s="44" t="n">
        <f aca="false">R43/(L43+M43)</f>
        <v>4.76923076923077</v>
      </c>
      <c r="T43" s="33" t="n">
        <f aca="false">'14-15'!L32</f>
        <v>19</v>
      </c>
      <c r="U43" s="34" t="n">
        <f aca="false">'14-15'!M32</f>
        <v>7</v>
      </c>
      <c r="V43" s="34" t="n">
        <f aca="false">'14-15'!E34</f>
        <v>2025</v>
      </c>
      <c r="W43" s="42" t="n">
        <f aca="false">'14-15'!F34</f>
        <v>77.8846153846154</v>
      </c>
      <c r="X43" s="34" t="n">
        <f aca="false">'14-15'!E35</f>
        <v>1875</v>
      </c>
      <c r="Y43" s="47" t="n">
        <f aca="false">'14-15'!F35</f>
        <v>72.1153846153846</v>
      </c>
      <c r="Z43" s="34" t="n">
        <f aca="false">J43+R43</f>
        <v>150</v>
      </c>
      <c r="AA43" s="48" t="n">
        <f aca="false">Z43/C43</f>
        <v>5.76923076923077</v>
      </c>
      <c r="AC43" s="0"/>
      <c r="AD43" s="0"/>
      <c r="AE43" s="0"/>
      <c r="AF43" s="0"/>
      <c r="AG43" s="0"/>
    </row>
    <row r="44" customFormat="false" ht="13.8" hidden="false" customHeight="false" outlineLevel="0" collapsed="false">
      <c r="B44" s="50" t="s">
        <v>106</v>
      </c>
      <c r="C44" s="51" t="n">
        <v>13</v>
      </c>
      <c r="D44" s="52" t="n">
        <f aca="false">'15-16'!L30</f>
        <v>4</v>
      </c>
      <c r="E44" s="53" t="n">
        <f aca="false">'15-16'!M30</f>
        <v>3</v>
      </c>
      <c r="F44" s="53" t="n">
        <f aca="false">'15-16'!E30</f>
        <v>582</v>
      </c>
      <c r="G44" s="54" t="n">
        <f aca="false">'15-16'!F30</f>
        <v>97</v>
      </c>
      <c r="H44" s="34" t="n">
        <f aca="false">'15-16'!E31</f>
        <v>534</v>
      </c>
      <c r="I44" s="42" t="n">
        <f aca="false">'15-16'!F31</f>
        <v>89</v>
      </c>
      <c r="J44" s="34" t="n">
        <f aca="false">'15-16'!G27</f>
        <v>48</v>
      </c>
      <c r="K44" s="55" t="n">
        <f aca="false">J44/(D44+E44)</f>
        <v>6.85714285714286</v>
      </c>
      <c r="L44" s="34" t="n">
        <f aca="false">'15-16'!L31</f>
        <v>5</v>
      </c>
      <c r="M44" s="34" t="n">
        <f aca="false">'15-16'!M31</f>
        <v>1</v>
      </c>
      <c r="N44" s="34" t="n">
        <f aca="false">'15-16'!E32</f>
        <v>468</v>
      </c>
      <c r="O44" s="42" t="n">
        <f aca="false">'15-16'!F32</f>
        <v>156</v>
      </c>
      <c r="P44" s="34" t="n">
        <f aca="false">'15-16'!E33</f>
        <v>396</v>
      </c>
      <c r="Q44" s="42" t="n">
        <f aca="false">'15-16'!F33</f>
        <v>132</v>
      </c>
      <c r="R44" s="34" t="n">
        <f aca="false">'15-16'!N27</f>
        <v>72</v>
      </c>
      <c r="S44" s="56" t="n">
        <f aca="false">R44/(L44+M44)</f>
        <v>12</v>
      </c>
      <c r="T44" s="52" t="n">
        <v>9</v>
      </c>
      <c r="U44" s="53" t="n">
        <v>4</v>
      </c>
      <c r="V44" s="34" t="n">
        <f aca="false">'15-16'!E34</f>
        <v>1050</v>
      </c>
      <c r="W44" s="42" t="n">
        <f aca="false">'15-16'!F34</f>
        <v>87.5</v>
      </c>
      <c r="X44" s="34" t="n">
        <f aca="false">'15-16'!E35</f>
        <v>930</v>
      </c>
      <c r="Y44" s="47" t="n">
        <f aca="false">'15-16'!F35</f>
        <v>77.5</v>
      </c>
      <c r="Z44" s="53" t="n">
        <f aca="false">J44+R44</f>
        <v>120</v>
      </c>
      <c r="AA44" s="57" t="n">
        <f aca="false">Z44/C44</f>
        <v>9.23076923076923</v>
      </c>
      <c r="AC44" s="0"/>
      <c r="AD44" s="0"/>
      <c r="AE44" s="0"/>
      <c r="AF44" s="0"/>
      <c r="AG44" s="0"/>
    </row>
    <row r="45" customFormat="false" ht="12.75" hidden="false" customHeight="false" outlineLevel="0" collapsed="false">
      <c r="B45" s="58" t="s">
        <v>108</v>
      </c>
      <c r="C45" s="59"/>
      <c r="D45" s="60" t="n">
        <f aca="false">SUM(D7:D44)</f>
        <v>325</v>
      </c>
      <c r="E45" s="61" t="n">
        <f aca="false">SUM(E7:E44)</f>
        <v>177</v>
      </c>
      <c r="F45" s="61" t="n">
        <f aca="false">SUM(F7:F44)</f>
        <v>41921</v>
      </c>
      <c r="G45" s="61" t="n">
        <f aca="false">F45/(D45+E45)</f>
        <v>83.5079681274901</v>
      </c>
      <c r="H45" s="61" t="n">
        <f aca="false">SUM(H7:H44)</f>
        <v>38447</v>
      </c>
      <c r="I45" s="61" t="n">
        <f aca="false">H45/(D45+E45)</f>
        <v>76.5876494023904</v>
      </c>
      <c r="J45" s="61" t="n">
        <f aca="false">SUM(J7:J44)</f>
        <v>3620</v>
      </c>
      <c r="K45" s="62" t="n">
        <f aca="false">J45/(D45+E45)</f>
        <v>7.21115537848606</v>
      </c>
      <c r="L45" s="60" t="n">
        <f aca="false">SUM(L7:L44)</f>
        <v>196</v>
      </c>
      <c r="M45" s="61" t="n">
        <f aca="false">SUM(M7:M44)</f>
        <v>301</v>
      </c>
      <c r="N45" s="61" t="n">
        <f aca="false">SUM(N7:N44)</f>
        <v>37683</v>
      </c>
      <c r="O45" s="61" t="n">
        <f aca="false">N45/(L45+M45)</f>
        <v>75.8209255533199</v>
      </c>
      <c r="P45" s="61" t="n">
        <f aca="false">SUM(P7:P44)</f>
        <v>39563</v>
      </c>
      <c r="Q45" s="61" t="n">
        <f aca="false">P45/(L45+M45)</f>
        <v>79.6036217303823</v>
      </c>
      <c r="R45" s="61" t="n">
        <f aca="false">SUM(R7:R44)</f>
        <v>-1880</v>
      </c>
      <c r="S45" s="62" t="n">
        <f aca="false">R45/(L45+M45)</f>
        <v>-3.78269617706237</v>
      </c>
      <c r="T45" s="60" t="n">
        <f aca="false">SUM(T7:T44)</f>
        <v>516</v>
      </c>
      <c r="U45" s="61" t="n">
        <f aca="false">SUM(U7:U44)</f>
        <v>482</v>
      </c>
      <c r="V45" s="61" t="n">
        <f aca="false">SUM(V7:V44)</f>
        <v>79756</v>
      </c>
      <c r="W45" s="61" t="n">
        <f aca="false">V45/(T45+U45)</f>
        <v>79.9158316633267</v>
      </c>
      <c r="X45" s="61" t="n">
        <f aca="false">SUM(X7:X44)</f>
        <v>78010</v>
      </c>
      <c r="Y45" s="61" t="n">
        <f aca="false">X45/(T45+U45)</f>
        <v>78.1663326653307</v>
      </c>
      <c r="Z45" s="61" t="n">
        <f aca="false">SUM(Z7:Z44)</f>
        <v>1740</v>
      </c>
      <c r="AA45" s="63" t="n">
        <f aca="false">Z45/(T45+U45)</f>
        <v>1.7434869739479</v>
      </c>
      <c r="AC45" s="0"/>
      <c r="AD45" s="0"/>
      <c r="AE45" s="0"/>
      <c r="AF45" s="0"/>
      <c r="AG45" s="0"/>
    </row>
    <row r="46" customFormat="false" ht="12.75" hidden="false" customHeight="false" outlineLevel="0" collapsed="false">
      <c r="B46" s="64"/>
      <c r="AC46" s="0"/>
      <c r="AD46" s="0"/>
      <c r="AE46" s="0"/>
      <c r="AF46" s="0"/>
      <c r="AG46" s="0"/>
    </row>
    <row r="47" customFormat="false" ht="12" hidden="false" customHeight="false" outlineLevel="0" collapsed="false">
      <c r="AC47" s="0"/>
      <c r="AD47" s="0"/>
      <c r="AE47" s="0"/>
      <c r="AF47" s="0"/>
      <c r="AG47" s="0"/>
    </row>
    <row r="48" customFormat="false" ht="12" hidden="false" customHeight="false" outlineLevel="0" collapsed="false">
      <c r="AC48" s="0"/>
      <c r="AD48" s="0"/>
      <c r="AE48" s="0"/>
      <c r="AF48" s="0"/>
      <c r="AG48" s="0"/>
    </row>
    <row r="49" customFormat="false" ht="12" hidden="false" customHeight="false" outlineLevel="0" collapsed="false">
      <c r="AC49" s="0"/>
      <c r="AD49" s="0"/>
      <c r="AE49" s="0"/>
      <c r="AF49" s="0"/>
      <c r="AG49" s="0"/>
    </row>
    <row r="50" customFormat="false" ht="12" hidden="false" customHeight="false" outlineLevel="0" collapsed="false">
      <c r="AC50" s="0"/>
      <c r="AD50" s="0"/>
      <c r="AE50" s="0"/>
      <c r="AF50" s="0"/>
      <c r="AG50" s="0"/>
    </row>
    <row r="51" customFormat="false" ht="12" hidden="false" customHeight="false" outlineLevel="0" collapsed="false">
      <c r="AC51" s="0"/>
      <c r="AD51" s="0"/>
      <c r="AE51" s="0"/>
      <c r="AF51" s="0"/>
      <c r="AG51" s="0"/>
    </row>
    <row r="52" customFormat="false" ht="12" hidden="false" customHeight="false" outlineLevel="0" collapsed="false">
      <c r="AC52" s="0"/>
      <c r="AD52" s="0"/>
      <c r="AE52" s="0"/>
      <c r="AF52" s="0"/>
      <c r="AG52" s="0"/>
    </row>
    <row r="53" customFormat="false" ht="12" hidden="false" customHeight="false" outlineLevel="0" collapsed="false">
      <c r="AC53" s="0"/>
      <c r="AD53" s="0"/>
      <c r="AE53" s="0"/>
      <c r="AF53" s="0"/>
      <c r="AG53" s="0"/>
    </row>
    <row r="54" customFormat="false" ht="12" hidden="false" customHeight="false" outlineLevel="0" collapsed="false">
      <c r="AC54" s="0"/>
      <c r="AD54" s="0"/>
      <c r="AE54" s="0"/>
      <c r="AF54" s="0"/>
      <c r="AG54" s="0"/>
    </row>
    <row r="55" customFormat="false" ht="12" hidden="false" customHeight="false" outlineLevel="0" collapsed="false">
      <c r="AC55" s="65" t="s">
        <v>3</v>
      </c>
      <c r="AD55" s="65" t="s">
        <v>117</v>
      </c>
      <c r="AE55" s="65" t="s">
        <v>118</v>
      </c>
      <c r="AF55" s="65" t="s">
        <v>119</v>
      </c>
      <c r="AG55" s="65" t="s">
        <v>120</v>
      </c>
    </row>
    <row r="56" customFormat="false" ht="12" hidden="false" customHeight="false" outlineLevel="0" collapsed="false">
      <c r="AC56" s="65" t="s">
        <v>121</v>
      </c>
      <c r="AD56" s="65" t="n">
        <f aca="false">T39</f>
        <v>12</v>
      </c>
      <c r="AE56" s="65" t="n">
        <f aca="false">U39</f>
        <v>10</v>
      </c>
      <c r="AF56" s="66" t="n">
        <f aca="false">AD56/(AD56+AE56)</f>
        <v>0.545454545454545</v>
      </c>
      <c r="AG56" s="65" t="s">
        <v>122</v>
      </c>
    </row>
    <row r="57" customFormat="false" ht="12" hidden="false" customHeight="false" outlineLevel="0" collapsed="false">
      <c r="AC57" s="65" t="s">
        <v>123</v>
      </c>
      <c r="AD57" s="65" t="n">
        <f aca="false">SUM(T35:T36)</f>
        <v>24</v>
      </c>
      <c r="AE57" s="65" t="n">
        <f aca="false">SUM(U35:U36)</f>
        <v>32</v>
      </c>
      <c r="AF57" s="66" t="n">
        <f aca="false">AD57/(AD57+AE57)</f>
        <v>0.428571428571429</v>
      </c>
      <c r="AG57" s="65" t="s">
        <v>124</v>
      </c>
    </row>
    <row r="58" customFormat="false" ht="12" hidden="false" customHeight="false" outlineLevel="0" collapsed="false">
      <c r="AC58" s="65" t="s">
        <v>125</v>
      </c>
      <c r="AD58" s="65" t="n">
        <f aca="false">T29</f>
        <v>13</v>
      </c>
      <c r="AE58" s="65" t="n">
        <f aca="false">U29</f>
        <v>17</v>
      </c>
      <c r="AF58" s="66" t="n">
        <f aca="false">AD58/(AD58+AE58)</f>
        <v>0.433333333333333</v>
      </c>
      <c r="AG58" s="65" t="s">
        <v>126</v>
      </c>
    </row>
    <row r="59" customFormat="false" ht="12" hidden="false" customHeight="false" outlineLevel="0" collapsed="false">
      <c r="AC59" s="65" t="s">
        <v>127</v>
      </c>
      <c r="AD59" s="65" t="n">
        <f aca="false">T28</f>
        <v>16</v>
      </c>
      <c r="AE59" s="65" t="n">
        <f aca="false">U28</f>
        <v>10</v>
      </c>
      <c r="AF59" s="66" t="n">
        <f aca="false">AD59/(AD59+AE59)</f>
        <v>0.615384615384615</v>
      </c>
      <c r="AG59" s="65" t="s">
        <v>128</v>
      </c>
    </row>
    <row r="60" customFormat="false" ht="45" hidden="false" customHeight="true" outlineLevel="0" collapsed="false">
      <c r="AC60" s="67" t="s">
        <v>129</v>
      </c>
      <c r="AD60" s="67" t="n">
        <f aca="false">SUM(T7:T21)</f>
        <v>207</v>
      </c>
      <c r="AE60" s="67" t="n">
        <f aca="false">SUM(U7:U21)</f>
        <v>164</v>
      </c>
      <c r="AF60" s="68" t="n">
        <f aca="false">AD60/(AD60+AE60)</f>
        <v>0.557951482479784</v>
      </c>
      <c r="AG60" s="69" t="s">
        <v>130</v>
      </c>
    </row>
    <row r="61" customFormat="false" ht="12" hidden="false" customHeight="false" outlineLevel="0" collapsed="false">
      <c r="AC61" s="65" t="s">
        <v>131</v>
      </c>
      <c r="AD61" s="65" t="n">
        <f aca="false">T22</f>
        <v>12</v>
      </c>
      <c r="AE61" s="65" t="n">
        <f aca="false">U22</f>
        <v>18</v>
      </c>
      <c r="AF61" s="66" t="n">
        <f aca="false">AD61/(AD61+AE61)</f>
        <v>0.4</v>
      </c>
      <c r="AG61" s="65" t="s">
        <v>132</v>
      </c>
    </row>
    <row r="62" customFormat="false" ht="12" hidden="false" customHeight="false" outlineLevel="0" collapsed="false">
      <c r="AC62" s="65" t="s">
        <v>133</v>
      </c>
      <c r="AD62" s="65" t="n">
        <f aca="false">T23</f>
        <v>22</v>
      </c>
      <c r="AE62" s="65" t="n">
        <f aca="false">U23</f>
        <v>10</v>
      </c>
      <c r="AF62" s="66" t="n">
        <f aca="false">AD62/(AD62+AE62)</f>
        <v>0.6875</v>
      </c>
      <c r="AG62" s="65" t="s">
        <v>134</v>
      </c>
    </row>
    <row r="63" customFormat="false" ht="12" hidden="false" customHeight="false" outlineLevel="0" collapsed="false">
      <c r="AC63" s="65" t="s">
        <v>135</v>
      </c>
      <c r="AD63" s="65" t="n">
        <f aca="false">SUM(T25:T27)+T30</f>
        <v>54</v>
      </c>
      <c r="AE63" s="65" t="n">
        <f aca="false">SUM(U25:U27)+U30</f>
        <v>65</v>
      </c>
      <c r="AF63" s="66" t="n">
        <f aca="false">AD63/(AD63+AE63)</f>
        <v>0.453781512605042</v>
      </c>
      <c r="AG63" s="65" t="s">
        <v>136</v>
      </c>
    </row>
    <row r="64" customFormat="false" ht="12" hidden="false" customHeight="false" outlineLevel="0" collapsed="false">
      <c r="AC64" s="65" t="s">
        <v>82</v>
      </c>
      <c r="AD64" s="65" t="n">
        <f aca="false">SUM(T32:T34)</f>
        <v>38</v>
      </c>
      <c r="AE64" s="65" t="n">
        <f aca="false">SUM(U32:U34)</f>
        <v>52</v>
      </c>
      <c r="AF64" s="66" t="n">
        <f aca="false">AD64/(AD64+AE64)</f>
        <v>0.422222222222222</v>
      </c>
      <c r="AG64" s="65" t="s">
        <v>137</v>
      </c>
    </row>
    <row r="65" customFormat="false" ht="12" hidden="false" customHeight="false" outlineLevel="0" collapsed="false">
      <c r="AC65" s="65" t="s">
        <v>138</v>
      </c>
      <c r="AD65" s="65" t="n">
        <f aca="false">SUM(T37:T38)</f>
        <v>23</v>
      </c>
      <c r="AE65" s="65" t="n">
        <f aca="false">SUM(U37:U38)</f>
        <v>31</v>
      </c>
      <c r="AF65" s="66" t="n">
        <f aca="false">AD65/(AD65+AE65)</f>
        <v>0.425925925925926</v>
      </c>
      <c r="AG65" s="65" t="s">
        <v>139</v>
      </c>
    </row>
    <row r="66" customFormat="false" ht="12" hidden="false" customHeight="false" outlineLevel="0" collapsed="false">
      <c r="AC66" s="65" t="s">
        <v>140</v>
      </c>
      <c r="AD66" s="65" t="n">
        <f aca="false">T24</f>
        <v>16</v>
      </c>
      <c r="AE66" s="65" t="n">
        <f aca="false">U24</f>
        <v>16</v>
      </c>
      <c r="AF66" s="66" t="n">
        <f aca="false">AD66/(AD66+AE66)</f>
        <v>0.5</v>
      </c>
      <c r="AG66" s="65" t="s">
        <v>141</v>
      </c>
    </row>
    <row r="67" customFormat="false" ht="12" hidden="false" customHeight="false" outlineLevel="0" collapsed="false">
      <c r="AC67" s="65" t="s">
        <v>142</v>
      </c>
      <c r="AD67" s="65" t="n">
        <f aca="false">T31</f>
        <v>9</v>
      </c>
      <c r="AE67" s="65" t="n">
        <f aca="false">U31</f>
        <v>21</v>
      </c>
      <c r="AF67" s="66" t="n">
        <f aca="false">AD67/(AD67+AE67)</f>
        <v>0.3</v>
      </c>
      <c r="AG67" s="65" t="s">
        <v>143</v>
      </c>
    </row>
    <row r="68" customFormat="false" ht="12" hidden="false" customHeight="false" outlineLevel="0" collapsed="false">
      <c r="AC68" s="65" t="s">
        <v>144</v>
      </c>
      <c r="AD68" s="65" t="n">
        <f aca="false">SUM(T40:T43)+7</f>
        <v>68</v>
      </c>
      <c r="AE68" s="65" t="n">
        <f aca="false">SUM(U40:U43)+3</f>
        <v>35</v>
      </c>
      <c r="AF68" s="66" t="n">
        <f aca="false">AD68/(AD68+AE68)</f>
        <v>0.660194174757282</v>
      </c>
      <c r="AG68" s="65" t="s">
        <v>145</v>
      </c>
    </row>
    <row r="69" customFormat="false" ht="12" hidden="false" customHeight="false" outlineLevel="0" collapsed="false">
      <c r="AD69" s="65" t="n">
        <f aca="false">SUM(AD56:AD68)</f>
        <v>514</v>
      </c>
      <c r="AE69" s="65" t="n">
        <f aca="false">SUM(AE56:AE68)</f>
        <v>481</v>
      </c>
    </row>
  </sheetData>
  <mergeCells count="6">
    <mergeCell ref="B2:AA3"/>
    <mergeCell ref="B5:B6"/>
    <mergeCell ref="C5:C6"/>
    <mergeCell ref="D5:K5"/>
    <mergeCell ref="L5:S5"/>
    <mergeCell ref="T5:AA5"/>
  </mergeCells>
  <printOptions headings="false" gridLines="false" gridLinesSet="true" horizontalCentered="false" verticalCentered="false"/>
  <pageMargins left="0" right="0" top="0" bottom="0" header="0.511805555555555" footer="0.511805555555555"/>
  <pageSetup paperSize="77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40"/>
  <sheetViews>
    <sheetView windowProtection="false" showFormulas="false" showGridLines="true" showRowColHeaders="true" showZeros="true" rightToLeft="false" tabSelected="false" showOutlineSymbols="true" defaultGridColor="true" view="normal" topLeftCell="A16" colorId="64" zoomScale="100" zoomScaleNormal="100" zoomScalePageLayoutView="100" workbookViewId="0">
      <selection pane="topLeft" activeCell="J27" activeCellId="0" sqref="J27"/>
    </sheetView>
  </sheetViews>
  <sheetFormatPr defaultRowHeight="15"/>
  <cols>
    <col collapsed="false" hidden="false" max="1" min="1" style="82" width="1.70918367346939"/>
    <col collapsed="false" hidden="false" max="2" min="2" style="82" width="4.42857142857143"/>
    <col collapsed="false" hidden="false" max="3" min="3" style="82" width="15"/>
    <col collapsed="false" hidden="false" max="4" min="4" style="82" width="33.2908163265306"/>
    <col collapsed="false" hidden="false" max="5" min="5" style="82" width="4.70918367346939"/>
    <col collapsed="false" hidden="false" max="6" min="6" style="82" width="5.13775510204082"/>
    <col collapsed="false" hidden="false" max="7" min="7" style="82" width="5.85714285714286"/>
    <col collapsed="false" hidden="false" max="8" min="8" style="82" width="3.41836734693878"/>
    <col collapsed="false" hidden="false" max="9" min="9" style="82" width="4.86224489795918"/>
    <col collapsed="false" hidden="false" max="10" min="10" style="82" width="26"/>
    <col collapsed="false" hidden="false" max="11" min="11" style="82" width="15"/>
    <col collapsed="false" hidden="false" max="13" min="12" style="82" width="5.00510204081633"/>
    <col collapsed="false" hidden="false" max="14" min="14" style="82" width="5.28061224489796"/>
    <col collapsed="false" hidden="false" max="1025" min="15" style="82" width="10.8520408163265"/>
  </cols>
  <sheetData>
    <row r="1" customFormat="false" ht="15" hidden="false" customHeight="false" outlineLevel="0" collapsed="false">
      <c r="A1" s="0"/>
      <c r="B1" s="156" t="s">
        <v>454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customFormat="false" ht="15.75" hidden="false" customHeight="false" outlineLevel="0" collapsed="false">
      <c r="A2" s="0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customFormat="false" ht="4.5" hidden="false" customHeight="true" outlineLevel="0" collapsed="false">
      <c r="A3" s="0"/>
      <c r="B3" s="0"/>
      <c r="C3" s="0"/>
      <c r="D3" s="0"/>
      <c r="E3" s="0"/>
      <c r="F3" s="0"/>
      <c r="G3" s="0"/>
      <c r="H3" s="0"/>
      <c r="I3" s="0"/>
      <c r="J3" s="0"/>
      <c r="K3" s="0"/>
      <c r="L3" s="0"/>
      <c r="M3" s="0"/>
      <c r="N3" s="0"/>
    </row>
    <row r="4" customFormat="false" ht="15.75" hidden="false" customHeight="false" outlineLevel="0" collapsed="false">
      <c r="A4" s="0"/>
      <c r="B4" s="0"/>
      <c r="C4" s="84" t="s">
        <v>150</v>
      </c>
      <c r="D4" s="85" t="s">
        <v>455</v>
      </c>
      <c r="E4" s="0"/>
      <c r="F4" s="0"/>
      <c r="G4" s="0"/>
      <c r="H4" s="0"/>
      <c r="I4" s="0"/>
      <c r="J4" s="0"/>
      <c r="K4" s="86" t="s">
        <v>152</v>
      </c>
      <c r="L4" s="87" t="s">
        <v>404</v>
      </c>
      <c r="M4" s="0"/>
      <c r="N4" s="0"/>
    </row>
    <row r="5" customFormat="false" ht="15.75" hidden="false" customHeight="false" outlineLevel="0" collapsed="false">
      <c r="A5" s="0"/>
      <c r="B5" s="0"/>
      <c r="C5" s="88"/>
      <c r="D5" s="89"/>
      <c r="E5" s="0"/>
      <c r="F5" s="0"/>
      <c r="G5" s="0"/>
      <c r="H5" s="0"/>
      <c r="I5" s="0"/>
      <c r="J5" s="0"/>
      <c r="K5" s="86" t="s">
        <v>154</v>
      </c>
      <c r="L5" s="87" t="n">
        <v>32</v>
      </c>
      <c r="M5" s="90" t="n">
        <v>16</v>
      </c>
      <c r="N5" s="0"/>
    </row>
    <row r="6" customFormat="false" ht="3" hidden="false" customHeight="true" outlineLevel="0" collapsed="false">
      <c r="A6" s="0"/>
      <c r="B6" s="0"/>
      <c r="C6" s="0"/>
      <c r="D6" s="0"/>
      <c r="E6" s="0"/>
      <c r="F6" s="0"/>
      <c r="G6" s="0"/>
      <c r="H6" s="0"/>
      <c r="I6" s="0"/>
      <c r="J6" s="0"/>
      <c r="K6" s="0"/>
      <c r="L6" s="0"/>
      <c r="M6" s="0"/>
      <c r="N6" s="0"/>
    </row>
    <row r="7" customFormat="false" ht="15" hidden="false" customHeight="true" outlineLevel="0" collapsed="false">
      <c r="A7" s="0"/>
      <c r="B7" s="91" t="s">
        <v>155</v>
      </c>
      <c r="C7" s="92" t="s">
        <v>156</v>
      </c>
      <c r="D7" s="92"/>
      <c r="E7" s="93" t="s">
        <v>157</v>
      </c>
      <c r="F7" s="94" t="s">
        <v>158</v>
      </c>
      <c r="G7" s="95" t="s">
        <v>115</v>
      </c>
      <c r="H7" s="96"/>
      <c r="I7" s="91" t="s">
        <v>155</v>
      </c>
      <c r="J7" s="92" t="s">
        <v>159</v>
      </c>
      <c r="K7" s="92"/>
      <c r="L7" s="93" t="s">
        <v>158</v>
      </c>
      <c r="M7" s="94" t="s">
        <v>157</v>
      </c>
      <c r="N7" s="95" t="s">
        <v>115</v>
      </c>
    </row>
    <row r="8" customFormat="false" ht="15" hidden="false" customHeight="false" outlineLevel="0" collapsed="false">
      <c r="A8" s="0"/>
      <c r="B8" s="97" t="n">
        <v>1</v>
      </c>
      <c r="C8" s="98" t="s">
        <v>160</v>
      </c>
      <c r="D8" s="99" t="s">
        <v>456</v>
      </c>
      <c r="E8" s="100" t="n">
        <v>92</v>
      </c>
      <c r="F8" s="101" t="n">
        <v>68</v>
      </c>
      <c r="G8" s="102" t="n">
        <f aca="false">E8-F8</f>
        <v>24</v>
      </c>
      <c r="H8" s="0"/>
      <c r="I8" s="97" t="n">
        <v>2</v>
      </c>
      <c r="J8" s="99" t="s">
        <v>457</v>
      </c>
      <c r="K8" s="98" t="s">
        <v>163</v>
      </c>
      <c r="L8" s="99" t="n">
        <v>69</v>
      </c>
      <c r="M8" s="103" t="n">
        <v>83</v>
      </c>
      <c r="N8" s="104" t="n">
        <f aca="false">M8-L8</f>
        <v>14</v>
      </c>
    </row>
    <row r="9" customFormat="false" ht="15" hidden="false" customHeight="false" outlineLevel="0" collapsed="false">
      <c r="A9" s="0"/>
      <c r="B9" s="97" t="n">
        <v>3</v>
      </c>
      <c r="C9" s="98" t="s">
        <v>160</v>
      </c>
      <c r="D9" s="99" t="s">
        <v>458</v>
      </c>
      <c r="E9" s="100" t="n">
        <v>89</v>
      </c>
      <c r="F9" s="101" t="n">
        <v>63</v>
      </c>
      <c r="G9" s="102" t="n">
        <f aca="false">E9-F9</f>
        <v>26</v>
      </c>
      <c r="H9" s="0"/>
      <c r="I9" s="97" t="n">
        <v>4</v>
      </c>
      <c r="J9" s="99" t="s">
        <v>459</v>
      </c>
      <c r="K9" s="98" t="s">
        <v>163</v>
      </c>
      <c r="L9" s="99" t="n">
        <v>69</v>
      </c>
      <c r="M9" s="103" t="n">
        <v>90</v>
      </c>
      <c r="N9" s="104" t="n">
        <f aca="false">M9-L9</f>
        <v>21</v>
      </c>
    </row>
    <row r="10" customFormat="false" ht="15" hidden="false" customHeight="false" outlineLevel="0" collapsed="false">
      <c r="A10" s="0"/>
      <c r="B10" s="97" t="n">
        <v>5</v>
      </c>
      <c r="C10" s="98" t="s">
        <v>160</v>
      </c>
      <c r="D10" s="99" t="s">
        <v>460</v>
      </c>
      <c r="E10" s="100" t="n">
        <v>80</v>
      </c>
      <c r="F10" s="101" t="n">
        <v>60</v>
      </c>
      <c r="G10" s="102" t="n">
        <f aca="false">E10-F10</f>
        <v>20</v>
      </c>
      <c r="H10" s="0"/>
      <c r="I10" s="97" t="n">
        <v>6</v>
      </c>
      <c r="J10" s="99" t="s">
        <v>461</v>
      </c>
      <c r="K10" s="98" t="s">
        <v>163</v>
      </c>
      <c r="L10" s="99" t="n">
        <v>79</v>
      </c>
      <c r="M10" s="103" t="n">
        <v>85</v>
      </c>
      <c r="N10" s="104" t="n">
        <f aca="false">M10-L10</f>
        <v>6</v>
      </c>
    </row>
    <row r="11" customFormat="false" ht="15" hidden="false" customHeight="false" outlineLevel="0" collapsed="false">
      <c r="A11" s="0"/>
      <c r="B11" s="97" t="n">
        <v>7</v>
      </c>
      <c r="C11" s="98" t="s">
        <v>160</v>
      </c>
      <c r="D11" s="99" t="s">
        <v>462</v>
      </c>
      <c r="E11" s="100" t="n">
        <v>70</v>
      </c>
      <c r="F11" s="101" t="n">
        <v>51</v>
      </c>
      <c r="G11" s="102" t="n">
        <f aca="false">E11-F11</f>
        <v>19</v>
      </c>
      <c r="H11" s="0"/>
      <c r="I11" s="97" t="n">
        <v>8</v>
      </c>
      <c r="J11" s="99" t="s">
        <v>463</v>
      </c>
      <c r="K11" s="98" t="s">
        <v>163</v>
      </c>
      <c r="L11" s="99" t="n">
        <v>80</v>
      </c>
      <c r="M11" s="103" t="n">
        <v>89</v>
      </c>
      <c r="N11" s="104" t="n">
        <f aca="false">M11-L11</f>
        <v>9</v>
      </c>
    </row>
    <row r="12" customFormat="false" ht="15" hidden="false" customHeight="false" outlineLevel="0" collapsed="false">
      <c r="A12" s="0"/>
      <c r="B12" s="97" t="n">
        <v>9</v>
      </c>
      <c r="C12" s="98" t="s">
        <v>160</v>
      </c>
      <c r="D12" s="99" t="s">
        <v>464</v>
      </c>
      <c r="E12" s="100" t="n">
        <v>74</v>
      </c>
      <c r="F12" s="101" t="n">
        <v>68</v>
      </c>
      <c r="G12" s="102" t="n">
        <f aca="false">E12-F12</f>
        <v>6</v>
      </c>
      <c r="H12" s="0"/>
      <c r="I12" s="97" t="n">
        <v>10</v>
      </c>
      <c r="J12" s="99" t="s">
        <v>465</v>
      </c>
      <c r="K12" s="98" t="s">
        <v>163</v>
      </c>
      <c r="L12" s="99" t="n">
        <v>67</v>
      </c>
      <c r="M12" s="103" t="n">
        <v>87</v>
      </c>
      <c r="N12" s="104" t="n">
        <f aca="false">M12-L12</f>
        <v>20</v>
      </c>
    </row>
    <row r="13" customFormat="false" ht="15" hidden="false" customHeight="false" outlineLevel="0" collapsed="false">
      <c r="A13" s="0"/>
      <c r="B13" s="97" t="n">
        <v>11</v>
      </c>
      <c r="C13" s="98" t="s">
        <v>160</v>
      </c>
      <c r="D13" s="99" t="s">
        <v>466</v>
      </c>
      <c r="E13" s="100" t="n">
        <v>75</v>
      </c>
      <c r="F13" s="101" t="n">
        <v>63</v>
      </c>
      <c r="G13" s="102" t="n">
        <f aca="false">E13-F13</f>
        <v>12</v>
      </c>
      <c r="H13" s="0"/>
      <c r="I13" s="97" t="n">
        <v>12</v>
      </c>
      <c r="J13" s="99" t="s">
        <v>467</v>
      </c>
      <c r="K13" s="98" t="s">
        <v>163</v>
      </c>
      <c r="L13" s="99" t="n">
        <v>83</v>
      </c>
      <c r="M13" s="103" t="n">
        <v>81</v>
      </c>
      <c r="N13" s="104" t="n">
        <f aca="false">M13-L13</f>
        <v>-2</v>
      </c>
    </row>
    <row r="14" customFormat="false" ht="15" hidden="false" customHeight="false" outlineLevel="0" collapsed="false">
      <c r="A14" s="0"/>
      <c r="B14" s="97" t="n">
        <v>13</v>
      </c>
      <c r="C14" s="98" t="s">
        <v>160</v>
      </c>
      <c r="D14" s="99" t="s">
        <v>438</v>
      </c>
      <c r="E14" s="100" t="n">
        <v>85</v>
      </c>
      <c r="F14" s="101" t="n">
        <v>77</v>
      </c>
      <c r="G14" s="102" t="n">
        <f aca="false">E14-F14</f>
        <v>8</v>
      </c>
      <c r="H14" s="0"/>
      <c r="I14" s="97" t="n">
        <v>14</v>
      </c>
      <c r="J14" s="99" t="s">
        <v>456</v>
      </c>
      <c r="K14" s="98" t="s">
        <v>163</v>
      </c>
      <c r="L14" s="99" t="n">
        <v>72</v>
      </c>
      <c r="M14" s="103" t="n">
        <v>89</v>
      </c>
      <c r="N14" s="104" t="n">
        <f aca="false">M14-L14</f>
        <v>17</v>
      </c>
    </row>
    <row r="15" customFormat="false" ht="15" hidden="false" customHeight="false" outlineLevel="0" collapsed="false">
      <c r="A15" s="0"/>
      <c r="B15" s="97" t="n">
        <v>15</v>
      </c>
      <c r="C15" s="98" t="s">
        <v>160</v>
      </c>
      <c r="D15" s="99" t="s">
        <v>457</v>
      </c>
      <c r="E15" s="100" t="n">
        <v>73</v>
      </c>
      <c r="F15" s="101" t="n">
        <v>83</v>
      </c>
      <c r="G15" s="102" t="n">
        <f aca="false">E15-F15</f>
        <v>-10</v>
      </c>
      <c r="H15" s="0"/>
      <c r="I15" s="97" t="n">
        <v>16</v>
      </c>
      <c r="J15" s="99" t="s">
        <v>458</v>
      </c>
      <c r="K15" s="98" t="s">
        <v>163</v>
      </c>
      <c r="L15" s="99" t="n">
        <v>73</v>
      </c>
      <c r="M15" s="103" t="n">
        <v>69</v>
      </c>
      <c r="N15" s="104" t="n">
        <f aca="false">M15-L15</f>
        <v>-4</v>
      </c>
    </row>
    <row r="16" customFormat="false" ht="15" hidden="false" customHeight="false" outlineLevel="0" collapsed="false">
      <c r="A16" s="0"/>
      <c r="B16" s="97" t="n">
        <v>17</v>
      </c>
      <c r="C16" s="98" t="s">
        <v>160</v>
      </c>
      <c r="D16" s="99" t="s">
        <v>459</v>
      </c>
      <c r="E16" s="100" t="n">
        <v>88</v>
      </c>
      <c r="F16" s="101" t="n">
        <v>67</v>
      </c>
      <c r="G16" s="102" t="n">
        <f aca="false">E16-F16</f>
        <v>21</v>
      </c>
      <c r="H16" s="0"/>
      <c r="I16" s="97" t="n">
        <v>18</v>
      </c>
      <c r="J16" s="99" t="s">
        <v>468</v>
      </c>
      <c r="K16" s="98" t="s">
        <v>163</v>
      </c>
      <c r="L16" s="99" t="n">
        <v>67</v>
      </c>
      <c r="M16" s="103" t="n">
        <v>65</v>
      </c>
      <c r="N16" s="104" t="n">
        <f aca="false">M16-L16</f>
        <v>-2</v>
      </c>
    </row>
    <row r="17" customFormat="false" ht="15" hidden="false" customHeight="false" outlineLevel="0" collapsed="false">
      <c r="A17" s="0"/>
      <c r="B17" s="97" t="n">
        <v>19</v>
      </c>
      <c r="C17" s="98" t="s">
        <v>160</v>
      </c>
      <c r="D17" s="99" t="s">
        <v>461</v>
      </c>
      <c r="E17" s="100" t="n">
        <v>79</v>
      </c>
      <c r="F17" s="101" t="n">
        <v>73</v>
      </c>
      <c r="G17" s="102" t="n">
        <f aca="false">E17-F17</f>
        <v>6</v>
      </c>
      <c r="H17" s="0"/>
      <c r="I17" s="97" t="n">
        <v>20</v>
      </c>
      <c r="J17" s="99" t="s">
        <v>462</v>
      </c>
      <c r="K17" s="98" t="s">
        <v>163</v>
      </c>
      <c r="L17" s="99" t="n">
        <v>82</v>
      </c>
      <c r="M17" s="103" t="n">
        <v>90</v>
      </c>
      <c r="N17" s="104" t="n">
        <f aca="false">M17-L17</f>
        <v>8</v>
      </c>
    </row>
    <row r="18" customFormat="false" ht="15" hidden="false" customHeight="false" outlineLevel="0" collapsed="false">
      <c r="A18" s="0"/>
      <c r="B18" s="97" t="n">
        <v>21</v>
      </c>
      <c r="C18" s="98" t="s">
        <v>160</v>
      </c>
      <c r="D18" s="99" t="s">
        <v>463</v>
      </c>
      <c r="E18" s="100" t="n">
        <v>67</v>
      </c>
      <c r="F18" s="101" t="n">
        <v>85</v>
      </c>
      <c r="G18" s="102" t="n">
        <f aca="false">E18-F18</f>
        <v>-18</v>
      </c>
      <c r="H18" s="0"/>
      <c r="I18" s="97" t="n">
        <v>22</v>
      </c>
      <c r="J18" s="99" t="s">
        <v>464</v>
      </c>
      <c r="K18" s="98" t="s">
        <v>163</v>
      </c>
      <c r="L18" s="99" t="n">
        <v>59</v>
      </c>
      <c r="M18" s="103" t="n">
        <v>83</v>
      </c>
      <c r="N18" s="104" t="n">
        <f aca="false">M18-L18</f>
        <v>24</v>
      </c>
    </row>
    <row r="19" customFormat="false" ht="15" hidden="false" customHeight="false" outlineLevel="0" collapsed="false">
      <c r="A19" s="0"/>
      <c r="B19" s="97" t="n">
        <v>23</v>
      </c>
      <c r="C19" s="98" t="s">
        <v>160</v>
      </c>
      <c r="D19" s="99" t="s">
        <v>465</v>
      </c>
      <c r="E19" s="100" t="n">
        <v>92</v>
      </c>
      <c r="F19" s="101" t="n">
        <v>85</v>
      </c>
      <c r="G19" s="102" t="n">
        <f aca="false">E19-F19</f>
        <v>7</v>
      </c>
      <c r="H19" s="0"/>
      <c r="I19" s="97" t="n">
        <v>24</v>
      </c>
      <c r="J19" s="99" t="s">
        <v>466</v>
      </c>
      <c r="K19" s="98" t="s">
        <v>163</v>
      </c>
      <c r="L19" s="99" t="n">
        <v>51</v>
      </c>
      <c r="M19" s="103" t="n">
        <v>64</v>
      </c>
      <c r="N19" s="104" t="n">
        <f aca="false">M19-L19</f>
        <v>13</v>
      </c>
    </row>
    <row r="20" customFormat="false" ht="15" hidden="false" customHeight="false" outlineLevel="0" collapsed="false">
      <c r="A20" s="0"/>
      <c r="B20" s="97" t="n">
        <v>25</v>
      </c>
      <c r="C20" s="98" t="s">
        <v>160</v>
      </c>
      <c r="D20" s="99" t="s">
        <v>467</v>
      </c>
      <c r="E20" s="100" t="n">
        <v>101</v>
      </c>
      <c r="F20" s="101" t="n">
        <v>104</v>
      </c>
      <c r="G20" s="102" t="n">
        <f aca="false">E20-F20</f>
        <v>-3</v>
      </c>
      <c r="H20" s="0"/>
      <c r="I20" s="97" t="n">
        <v>26</v>
      </c>
      <c r="J20" s="99" t="s">
        <v>438</v>
      </c>
      <c r="K20" s="98" t="s">
        <v>163</v>
      </c>
      <c r="L20" s="99" t="n">
        <v>68</v>
      </c>
      <c r="M20" s="103" t="n">
        <v>76</v>
      </c>
      <c r="N20" s="104" t="n">
        <f aca="false">M20-L20</f>
        <v>8</v>
      </c>
    </row>
    <row r="21" customFormat="false" ht="15" hidden="false" customHeight="false" outlineLevel="0" collapsed="false">
      <c r="A21" s="0"/>
      <c r="B21" s="97"/>
      <c r="C21" s="98"/>
      <c r="D21" s="98" t="s">
        <v>469</v>
      </c>
      <c r="E21" s="100"/>
      <c r="F21" s="101"/>
      <c r="G21" s="102"/>
      <c r="H21" s="0"/>
      <c r="I21" s="97"/>
      <c r="J21" s="98" t="s">
        <v>469</v>
      </c>
      <c r="K21" s="98"/>
      <c r="L21" s="99"/>
      <c r="M21" s="103"/>
      <c r="N21" s="104"/>
    </row>
    <row r="22" customFormat="false" ht="15" hidden="false" customHeight="false" outlineLevel="0" collapsed="false">
      <c r="A22" s="0"/>
      <c r="B22" s="97" t="n">
        <v>1</v>
      </c>
      <c r="C22" s="98" t="s">
        <v>160</v>
      </c>
      <c r="D22" s="99" t="s">
        <v>431</v>
      </c>
      <c r="E22" s="100" t="n">
        <v>76</v>
      </c>
      <c r="F22" s="101" t="n">
        <v>89</v>
      </c>
      <c r="G22" s="102" t="n">
        <f aca="false">E22-F22</f>
        <v>-13</v>
      </c>
      <c r="H22" s="0"/>
      <c r="I22" s="97" t="n">
        <v>2</v>
      </c>
      <c r="J22" s="99" t="s">
        <v>470</v>
      </c>
      <c r="K22" s="98" t="s">
        <v>160</v>
      </c>
      <c r="L22" s="99" t="n">
        <v>81</v>
      </c>
      <c r="M22" s="103" t="n">
        <v>67</v>
      </c>
      <c r="N22" s="104" t="n">
        <f aca="false">M22-L22</f>
        <v>-14</v>
      </c>
    </row>
    <row r="23" customFormat="false" ht="15" hidden="false" customHeight="false" outlineLevel="0" collapsed="false">
      <c r="A23" s="0"/>
      <c r="B23" s="97" t="n">
        <v>3</v>
      </c>
      <c r="C23" s="98" t="s">
        <v>160</v>
      </c>
      <c r="D23" s="99" t="s">
        <v>471</v>
      </c>
      <c r="E23" s="100" t="n">
        <v>96</v>
      </c>
      <c r="F23" s="101" t="n">
        <v>86</v>
      </c>
      <c r="G23" s="102" t="n">
        <f aca="false">E23-F23</f>
        <v>10</v>
      </c>
      <c r="H23" s="0"/>
      <c r="I23" s="97" t="n">
        <v>4</v>
      </c>
      <c r="J23" s="99" t="s">
        <v>431</v>
      </c>
      <c r="K23" s="98" t="s">
        <v>160</v>
      </c>
      <c r="L23" s="99" t="n">
        <v>94</v>
      </c>
      <c r="M23" s="103" t="n">
        <v>93</v>
      </c>
      <c r="N23" s="104" t="n">
        <f aca="false">M23-L23</f>
        <v>-1</v>
      </c>
    </row>
    <row r="24" customFormat="false" ht="15" hidden="false" customHeight="false" outlineLevel="0" collapsed="false">
      <c r="A24" s="0"/>
      <c r="B24" s="97" t="n">
        <v>5</v>
      </c>
      <c r="C24" s="98" t="s">
        <v>160</v>
      </c>
      <c r="D24" s="99" t="s">
        <v>470</v>
      </c>
      <c r="E24" s="100" t="n">
        <v>102</v>
      </c>
      <c r="F24" s="101" t="n">
        <v>91</v>
      </c>
      <c r="G24" s="102" t="n">
        <f aca="false">E24-F24</f>
        <v>11</v>
      </c>
      <c r="H24" s="0"/>
      <c r="I24" s="97" t="n">
        <v>6</v>
      </c>
      <c r="J24" s="99" t="s">
        <v>471</v>
      </c>
      <c r="K24" s="98" t="s">
        <v>160</v>
      </c>
      <c r="L24" s="99" t="n">
        <v>81</v>
      </c>
      <c r="M24" s="103" t="n">
        <v>68</v>
      </c>
      <c r="N24" s="104" t="n">
        <f aca="false">M24-L24</f>
        <v>-13</v>
      </c>
    </row>
    <row r="25" customFormat="false" ht="15" hidden="false" customHeight="false" outlineLevel="0" collapsed="false">
      <c r="A25" s="0"/>
      <c r="B25" s="97"/>
      <c r="C25" s="98"/>
      <c r="D25" s="99"/>
      <c r="E25" s="100"/>
      <c r="F25" s="101"/>
      <c r="G25" s="102"/>
      <c r="H25" s="0"/>
      <c r="I25" s="97"/>
      <c r="J25" s="99"/>
      <c r="K25" s="98"/>
      <c r="L25" s="99"/>
      <c r="M25" s="103"/>
      <c r="N25" s="104"/>
    </row>
    <row r="26" customFormat="false" ht="15" hidden="false" customHeight="false" outlineLevel="0" collapsed="false">
      <c r="A26" s="0"/>
      <c r="B26" s="97"/>
      <c r="C26" s="99"/>
      <c r="D26" s="99"/>
      <c r="E26" s="100"/>
      <c r="F26" s="101"/>
      <c r="G26" s="102"/>
      <c r="H26" s="0"/>
      <c r="I26" s="97"/>
      <c r="J26" s="99"/>
      <c r="K26" s="99"/>
      <c r="L26" s="99"/>
      <c r="M26" s="103"/>
      <c r="N26" s="105"/>
    </row>
    <row r="27" customFormat="false" ht="15.75" hidden="false" customHeight="false" outlineLevel="0" collapsed="false">
      <c r="A27" s="0"/>
      <c r="B27" s="106"/>
      <c r="C27" s="107" t="s">
        <v>108</v>
      </c>
      <c r="D27" s="108"/>
      <c r="E27" s="109" t="n">
        <f aca="false">SUM(E8:E25)</f>
        <v>1339</v>
      </c>
      <c r="F27" s="109" t="n">
        <f aca="false">SUM(F8:F25)</f>
        <v>1213</v>
      </c>
      <c r="G27" s="110" t="n">
        <f aca="false">SUM(G8:G25)</f>
        <v>126</v>
      </c>
      <c r="H27" s="0"/>
      <c r="I27" s="106"/>
      <c r="J27" s="108"/>
      <c r="K27" s="108"/>
      <c r="L27" s="108" t="n">
        <f aca="false">SUM(L8:L25)</f>
        <v>1175</v>
      </c>
      <c r="M27" s="108" t="n">
        <f aca="false">SUM(M8:M25)</f>
        <v>1279</v>
      </c>
      <c r="N27" s="111" t="n">
        <f aca="false">SUM(N8:N25)</f>
        <v>104</v>
      </c>
    </row>
    <row r="28" customFormat="false" ht="7.5" hidden="false" customHeight="true" outlineLevel="0" collapsed="false">
      <c r="A28" s="0"/>
      <c r="B28" s="0"/>
      <c r="C28" s="0"/>
      <c r="D28" s="0"/>
      <c r="E28" s="0"/>
      <c r="F28" s="0"/>
      <c r="G28" s="0"/>
      <c r="H28" s="0"/>
      <c r="I28" s="0"/>
      <c r="J28" s="0"/>
      <c r="K28" s="0"/>
      <c r="L28" s="0"/>
      <c r="M28" s="0"/>
    </row>
    <row r="29" customFormat="false" ht="15.75" hidden="false" customHeight="false" outlineLevel="0" collapsed="false">
      <c r="A29" s="0"/>
      <c r="B29" s="0"/>
      <c r="C29" s="0"/>
      <c r="D29" s="0"/>
      <c r="E29" s="112" t="s">
        <v>180</v>
      </c>
      <c r="F29" s="113" t="s">
        <v>181</v>
      </c>
      <c r="G29" s="0"/>
      <c r="H29" s="0"/>
      <c r="I29" s="0"/>
      <c r="J29" s="114"/>
      <c r="K29" s="115"/>
      <c r="L29" s="93" t="s">
        <v>7</v>
      </c>
      <c r="M29" s="95" t="s">
        <v>8</v>
      </c>
    </row>
    <row r="30" customFormat="false" ht="15" hidden="false" customHeight="false" outlineLevel="0" collapsed="false">
      <c r="A30" s="0"/>
      <c r="B30" s="0"/>
      <c r="C30" s="0"/>
      <c r="D30" s="116" t="s">
        <v>182</v>
      </c>
      <c r="E30" s="117" t="n">
        <f aca="false">E27</f>
        <v>1339</v>
      </c>
      <c r="F30" s="118" t="n">
        <f aca="false">E30/$M$5</f>
        <v>83.6875</v>
      </c>
      <c r="G30" s="0"/>
      <c r="H30" s="0"/>
      <c r="I30" s="0"/>
      <c r="J30" s="119" t="s">
        <v>183</v>
      </c>
      <c r="K30" s="99"/>
      <c r="L30" s="120" t="n">
        <v>12</v>
      </c>
      <c r="M30" s="121" t="n">
        <v>4</v>
      </c>
    </row>
    <row r="31" customFormat="false" ht="15" hidden="false" customHeight="false" outlineLevel="0" collapsed="false">
      <c r="A31" s="0"/>
      <c r="B31" s="0"/>
      <c r="C31" s="0"/>
      <c r="D31" s="157" t="s">
        <v>184</v>
      </c>
      <c r="E31" s="101" t="n">
        <f aca="false">F27</f>
        <v>1213</v>
      </c>
      <c r="F31" s="102" t="n">
        <f aca="false">E31/$M$5</f>
        <v>75.8125</v>
      </c>
      <c r="G31" s="0"/>
      <c r="H31" s="0"/>
      <c r="I31" s="0"/>
      <c r="J31" s="119" t="s">
        <v>185</v>
      </c>
      <c r="K31" s="99"/>
      <c r="L31" s="120" t="n">
        <v>10</v>
      </c>
      <c r="M31" s="121" t="n">
        <v>6</v>
      </c>
    </row>
    <row r="32" customFormat="false" ht="15.75" hidden="false" customHeight="false" outlineLevel="0" collapsed="false">
      <c r="A32" s="89"/>
      <c r="B32" s="89"/>
      <c r="C32" s="89"/>
      <c r="D32" s="157" t="s">
        <v>186</v>
      </c>
      <c r="E32" s="101" t="n">
        <f aca="false">M27</f>
        <v>1279</v>
      </c>
      <c r="F32" s="102" t="n">
        <f aca="false">E32/$M$5</f>
        <v>79.9375</v>
      </c>
      <c r="G32" s="89"/>
      <c r="H32" s="89"/>
      <c r="I32" s="89"/>
      <c r="J32" s="125" t="s">
        <v>187</v>
      </c>
      <c r="K32" s="108"/>
      <c r="L32" s="126" t="n">
        <f aca="false">L30+L31</f>
        <v>22</v>
      </c>
      <c r="M32" s="127" t="n">
        <f aca="false">M30+M31</f>
        <v>10</v>
      </c>
    </row>
    <row r="33" customFormat="false" ht="15" hidden="false" customHeight="false" outlineLevel="0" collapsed="false">
      <c r="A33" s="89"/>
      <c r="B33" s="128"/>
      <c r="C33" s="89"/>
      <c r="D33" s="157" t="s">
        <v>188</v>
      </c>
      <c r="E33" s="101" t="n">
        <f aca="false">L27</f>
        <v>1175</v>
      </c>
      <c r="F33" s="102" t="n">
        <f aca="false">E33/$M$5</f>
        <v>73.4375</v>
      </c>
      <c r="G33" s="89"/>
      <c r="H33" s="89"/>
      <c r="I33" s="89"/>
      <c r="J33" s="131"/>
      <c r="K33" s="132"/>
      <c r="L33" s="133" t="s">
        <v>189</v>
      </c>
      <c r="M33" s="134" t="s">
        <v>190</v>
      </c>
    </row>
    <row r="34" customFormat="false" ht="15" hidden="false" customHeight="false" outlineLevel="0" collapsed="false">
      <c r="A34" s="89"/>
      <c r="B34" s="128"/>
      <c r="C34" s="89"/>
      <c r="D34" s="157" t="s">
        <v>191</v>
      </c>
      <c r="E34" s="101" t="n">
        <f aca="false">E30+E32</f>
        <v>2618</v>
      </c>
      <c r="F34" s="102" t="n">
        <f aca="false">E34/$L$5</f>
        <v>81.8125</v>
      </c>
      <c r="G34" s="89"/>
      <c r="H34" s="89"/>
      <c r="I34" s="89"/>
      <c r="J34" s="154" t="s">
        <v>192</v>
      </c>
      <c r="K34" s="139"/>
      <c r="L34" s="140" t="n">
        <v>26</v>
      </c>
      <c r="M34" s="141" t="n">
        <v>18</v>
      </c>
    </row>
    <row r="35" customFormat="false" ht="15.75" hidden="false" customHeight="false" outlineLevel="0" collapsed="false">
      <c r="A35" s="89"/>
      <c r="B35" s="128"/>
      <c r="C35" s="89"/>
      <c r="D35" s="129" t="s">
        <v>193</v>
      </c>
      <c r="E35" s="130" t="n">
        <f aca="false">E31+E33</f>
        <v>2388</v>
      </c>
      <c r="F35" s="110" t="n">
        <f aca="false">E35/$L$5</f>
        <v>74.625</v>
      </c>
      <c r="G35" s="89"/>
      <c r="H35" s="89"/>
      <c r="I35" s="89"/>
      <c r="J35" s="155" t="s">
        <v>194</v>
      </c>
      <c r="K35" s="108"/>
      <c r="L35" s="143" t="n">
        <v>24</v>
      </c>
      <c r="M35" s="144" t="n">
        <v>4</v>
      </c>
    </row>
    <row r="36" customFormat="false" ht="15.75" hidden="false" customHeight="false" outlineLevel="0" collapsed="false">
      <c r="A36" s="89"/>
      <c r="B36" s="128"/>
      <c r="C36" s="89"/>
      <c r="D36" s="145"/>
      <c r="E36" s="146"/>
      <c r="F36" s="146"/>
      <c r="G36" s="89"/>
      <c r="H36" s="89"/>
      <c r="I36" s="89"/>
      <c r="J36" s="0"/>
      <c r="K36" s="0"/>
    </row>
    <row r="37" customFormat="false" ht="15.75" hidden="false" customHeight="false" outlineLevel="0" collapsed="false">
      <c r="C37" s="86" t="s">
        <v>195</v>
      </c>
      <c r="D37" s="147" t="s">
        <v>472</v>
      </c>
      <c r="E37" s="147"/>
      <c r="F37" s="147"/>
      <c r="G37" s="147"/>
      <c r="H37" s="147"/>
      <c r="I37" s="147"/>
      <c r="J37" s="147"/>
      <c r="K37" s="147"/>
    </row>
    <row r="38" customFormat="false" ht="15.75" hidden="false" customHeight="true" outlineLevel="0" collapsed="false">
      <c r="C38" s="148" t="s">
        <v>197</v>
      </c>
      <c r="D38" s="149" t="s">
        <v>473</v>
      </c>
      <c r="E38" s="149"/>
      <c r="F38" s="149"/>
      <c r="G38" s="149"/>
      <c r="H38" s="149"/>
      <c r="I38" s="149"/>
      <c r="J38" s="149"/>
      <c r="K38" s="149"/>
    </row>
    <row r="39" customFormat="false" ht="15.75" hidden="false" customHeight="false" outlineLevel="0" collapsed="false">
      <c r="C39" s="148"/>
      <c r="D39" s="149"/>
      <c r="E39" s="149"/>
      <c r="F39" s="149"/>
      <c r="G39" s="149"/>
      <c r="H39" s="149"/>
      <c r="I39" s="149"/>
      <c r="J39" s="149"/>
      <c r="K39" s="149"/>
    </row>
    <row r="40" customFormat="false" ht="15.75" hidden="false" customHeight="false" outlineLevel="0" collapsed="false">
      <c r="C40" s="148"/>
      <c r="D40" s="149"/>
      <c r="E40" s="149"/>
      <c r="F40" s="149"/>
      <c r="G40" s="149"/>
      <c r="H40" s="149"/>
      <c r="I40" s="149"/>
      <c r="J40" s="149"/>
      <c r="K40" s="149"/>
    </row>
  </sheetData>
  <mergeCells count="6">
    <mergeCell ref="B1:N2"/>
    <mergeCell ref="C7:D7"/>
    <mergeCell ref="J7:K7"/>
    <mergeCell ref="D37:K37"/>
    <mergeCell ref="C38:C40"/>
    <mergeCell ref="D38:K40"/>
  </mergeCells>
  <printOptions headings="false" gridLines="false" gridLinesSet="true" horizontalCentered="false" verticalCentered="false"/>
  <pageMargins left="0.315277777777778" right="0.315277777777778" top="0" bottom="0" header="0.511805555555555" footer="0.511805555555555"/>
  <pageSetup paperSize="77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4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35" activeCellId="0" sqref="G35"/>
    </sheetView>
  </sheetViews>
  <sheetFormatPr defaultRowHeight="15"/>
  <cols>
    <col collapsed="false" hidden="false" max="1" min="1" style="82" width="1.70918367346939"/>
    <col collapsed="false" hidden="false" max="2" min="2" style="82" width="4.42857142857143"/>
    <col collapsed="false" hidden="false" max="3" min="3" style="82" width="15"/>
    <col collapsed="false" hidden="false" max="4" min="4" style="82" width="33.2908163265306"/>
    <col collapsed="false" hidden="false" max="5" min="5" style="82" width="4.70918367346939"/>
    <col collapsed="false" hidden="false" max="6" min="6" style="82" width="5.13775510204082"/>
    <col collapsed="false" hidden="false" max="7" min="7" style="82" width="5.85714285714286"/>
    <col collapsed="false" hidden="false" max="8" min="8" style="82" width="3.41836734693878"/>
    <col collapsed="false" hidden="false" max="9" min="9" style="82" width="4.86224489795918"/>
    <col collapsed="false" hidden="false" max="10" min="10" style="82" width="26"/>
    <col collapsed="false" hidden="false" max="11" min="11" style="82" width="15"/>
    <col collapsed="false" hidden="false" max="13" min="12" style="82" width="5.00510204081633"/>
    <col collapsed="false" hidden="false" max="14" min="14" style="82" width="5.28061224489796"/>
    <col collapsed="false" hidden="false" max="1025" min="15" style="82" width="10.8520408163265"/>
  </cols>
  <sheetData>
    <row r="1" customFormat="false" ht="15" hidden="false" customHeight="false" outlineLevel="0" collapsed="false">
      <c r="A1" s="0"/>
      <c r="B1" s="156" t="s">
        <v>474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customFormat="false" ht="15.75" hidden="false" customHeight="false" outlineLevel="0" collapsed="false">
      <c r="A2" s="0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customFormat="false" ht="4.5" hidden="false" customHeight="true" outlineLevel="0" collapsed="false">
      <c r="A3" s="0"/>
      <c r="B3" s="0"/>
      <c r="C3" s="0"/>
      <c r="D3" s="0"/>
      <c r="E3" s="0"/>
      <c r="F3" s="0"/>
      <c r="G3" s="0"/>
      <c r="H3" s="0"/>
      <c r="I3" s="0"/>
      <c r="J3" s="0"/>
      <c r="K3" s="0"/>
      <c r="L3" s="0"/>
      <c r="M3" s="0"/>
      <c r="N3" s="0"/>
    </row>
    <row r="4" customFormat="false" ht="15.75" hidden="false" customHeight="false" outlineLevel="0" collapsed="false">
      <c r="A4" s="0"/>
      <c r="B4" s="0"/>
      <c r="C4" s="84" t="s">
        <v>150</v>
      </c>
      <c r="D4" s="85" t="s">
        <v>475</v>
      </c>
      <c r="E4" s="0"/>
      <c r="F4" s="0"/>
      <c r="G4" s="0"/>
      <c r="H4" s="0"/>
      <c r="I4" s="0"/>
      <c r="J4" s="0"/>
      <c r="K4" s="86" t="s">
        <v>152</v>
      </c>
      <c r="L4" s="87" t="s">
        <v>310</v>
      </c>
      <c r="M4" s="0"/>
      <c r="N4" s="0"/>
    </row>
    <row r="5" customFormat="false" ht="15.75" hidden="false" customHeight="false" outlineLevel="0" collapsed="false">
      <c r="A5" s="0"/>
      <c r="B5" s="0"/>
      <c r="C5" s="88"/>
      <c r="D5" s="89"/>
      <c r="E5" s="0"/>
      <c r="F5" s="0"/>
      <c r="G5" s="0"/>
      <c r="H5" s="0"/>
      <c r="I5" s="0"/>
      <c r="J5" s="0"/>
      <c r="K5" s="86" t="s">
        <v>154</v>
      </c>
      <c r="L5" s="87" t="n">
        <v>32</v>
      </c>
      <c r="M5" s="90" t="n">
        <v>16</v>
      </c>
      <c r="N5" s="0"/>
    </row>
    <row r="6" customFormat="false" ht="3" hidden="false" customHeight="true" outlineLevel="0" collapsed="false">
      <c r="A6" s="0"/>
      <c r="B6" s="0"/>
      <c r="C6" s="0"/>
      <c r="D6" s="0"/>
      <c r="E6" s="0"/>
      <c r="F6" s="0"/>
      <c r="G6" s="0"/>
      <c r="H6" s="0"/>
      <c r="I6" s="0"/>
      <c r="J6" s="0"/>
      <c r="K6" s="0"/>
      <c r="L6" s="0"/>
      <c r="M6" s="0"/>
      <c r="N6" s="0"/>
    </row>
    <row r="7" customFormat="false" ht="15" hidden="false" customHeight="true" outlineLevel="0" collapsed="false">
      <c r="A7" s="0"/>
      <c r="B7" s="91" t="s">
        <v>155</v>
      </c>
      <c r="C7" s="92" t="s">
        <v>156</v>
      </c>
      <c r="D7" s="92"/>
      <c r="E7" s="93" t="s">
        <v>157</v>
      </c>
      <c r="F7" s="94" t="s">
        <v>158</v>
      </c>
      <c r="G7" s="95" t="s">
        <v>115</v>
      </c>
      <c r="H7" s="96"/>
      <c r="I7" s="91" t="s">
        <v>155</v>
      </c>
      <c r="J7" s="92" t="s">
        <v>159</v>
      </c>
      <c r="K7" s="92"/>
      <c r="L7" s="93" t="s">
        <v>158</v>
      </c>
      <c r="M7" s="94" t="s">
        <v>157</v>
      </c>
      <c r="N7" s="95" t="s">
        <v>115</v>
      </c>
    </row>
    <row r="8" customFormat="false" ht="15" hidden="false" customHeight="false" outlineLevel="0" collapsed="false">
      <c r="A8" s="0"/>
      <c r="B8" s="97" t="n">
        <v>2</v>
      </c>
      <c r="C8" s="98" t="s">
        <v>160</v>
      </c>
      <c r="D8" s="99" t="s">
        <v>466</v>
      </c>
      <c r="E8" s="100" t="n">
        <v>89</v>
      </c>
      <c r="F8" s="101" t="n">
        <v>76</v>
      </c>
      <c r="G8" s="102" t="n">
        <f aca="false">E8-F8</f>
        <v>13</v>
      </c>
      <c r="H8" s="0"/>
      <c r="I8" s="97" t="n">
        <v>1</v>
      </c>
      <c r="J8" s="99" t="s">
        <v>476</v>
      </c>
      <c r="K8" s="98" t="s">
        <v>163</v>
      </c>
      <c r="L8" s="99" t="n">
        <v>73</v>
      </c>
      <c r="M8" s="103" t="n">
        <v>96</v>
      </c>
      <c r="N8" s="104" t="n">
        <f aca="false">M8-L8</f>
        <v>23</v>
      </c>
    </row>
    <row r="9" customFormat="false" ht="15" hidden="false" customHeight="false" outlineLevel="0" collapsed="false">
      <c r="A9" s="0"/>
      <c r="B9" s="97" t="n">
        <v>4</v>
      </c>
      <c r="C9" s="98" t="s">
        <v>160</v>
      </c>
      <c r="D9" s="99" t="s">
        <v>463</v>
      </c>
      <c r="E9" s="100" t="n">
        <v>80</v>
      </c>
      <c r="F9" s="101" t="n">
        <v>83</v>
      </c>
      <c r="G9" s="102" t="n">
        <f aca="false">E9-F9</f>
        <v>-3</v>
      </c>
      <c r="H9" s="0"/>
      <c r="I9" s="97" t="n">
        <v>3</v>
      </c>
      <c r="J9" s="99" t="s">
        <v>477</v>
      </c>
      <c r="K9" s="98" t="s">
        <v>163</v>
      </c>
      <c r="L9" s="99" t="n">
        <v>81</v>
      </c>
      <c r="M9" s="103" t="n">
        <v>73</v>
      </c>
      <c r="N9" s="104" t="n">
        <f aca="false">M9-L9</f>
        <v>-8</v>
      </c>
    </row>
    <row r="10" customFormat="false" ht="15" hidden="false" customHeight="false" outlineLevel="0" collapsed="false">
      <c r="A10" s="0"/>
      <c r="B10" s="97" t="n">
        <v>6</v>
      </c>
      <c r="C10" s="98" t="s">
        <v>160</v>
      </c>
      <c r="D10" s="99" t="s">
        <v>464</v>
      </c>
      <c r="E10" s="100" t="n">
        <v>80</v>
      </c>
      <c r="F10" s="101" t="n">
        <v>81</v>
      </c>
      <c r="G10" s="102" t="n">
        <f aca="false">E10-F10</f>
        <v>-1</v>
      </c>
      <c r="H10" s="0"/>
      <c r="I10" s="97" t="n">
        <v>5</v>
      </c>
      <c r="J10" s="99" t="s">
        <v>478</v>
      </c>
      <c r="K10" s="98" t="s">
        <v>163</v>
      </c>
      <c r="L10" s="99" t="n">
        <v>84</v>
      </c>
      <c r="M10" s="103" t="n">
        <v>90</v>
      </c>
      <c r="N10" s="104" t="n">
        <f aca="false">M10-L10</f>
        <v>6</v>
      </c>
    </row>
    <row r="11" customFormat="false" ht="15" hidden="false" customHeight="false" outlineLevel="0" collapsed="false">
      <c r="A11" s="0"/>
      <c r="B11" s="97" t="n">
        <v>7</v>
      </c>
      <c r="C11" s="98" t="s">
        <v>160</v>
      </c>
      <c r="D11" s="99" t="s">
        <v>458</v>
      </c>
      <c r="E11" s="100" t="n">
        <v>96</v>
      </c>
      <c r="F11" s="101" t="n">
        <v>90</v>
      </c>
      <c r="G11" s="102" t="n">
        <f aca="false">E11-F11</f>
        <v>6</v>
      </c>
      <c r="H11" s="0"/>
      <c r="I11" s="97" t="n">
        <v>8</v>
      </c>
      <c r="J11" s="99" t="s">
        <v>438</v>
      </c>
      <c r="K11" s="98" t="s">
        <v>163</v>
      </c>
      <c r="L11" s="99" t="n">
        <v>120</v>
      </c>
      <c r="M11" s="103" t="n">
        <v>101</v>
      </c>
      <c r="N11" s="104" t="n">
        <f aca="false">M11-L11</f>
        <v>-19</v>
      </c>
    </row>
    <row r="12" customFormat="false" ht="15" hidden="false" customHeight="false" outlineLevel="0" collapsed="false">
      <c r="A12" s="0"/>
      <c r="B12" s="97" t="n">
        <v>9</v>
      </c>
      <c r="C12" s="98" t="s">
        <v>160</v>
      </c>
      <c r="D12" s="99" t="s">
        <v>231</v>
      </c>
      <c r="E12" s="100" t="n">
        <v>83</v>
      </c>
      <c r="F12" s="101" t="n">
        <v>84</v>
      </c>
      <c r="G12" s="102" t="n">
        <f aca="false">E12-F12</f>
        <v>-1</v>
      </c>
      <c r="H12" s="0"/>
      <c r="I12" s="97" t="n">
        <v>10</v>
      </c>
      <c r="J12" s="99" t="s">
        <v>479</v>
      </c>
      <c r="K12" s="98" t="s">
        <v>163</v>
      </c>
      <c r="L12" s="99" t="n">
        <v>97</v>
      </c>
      <c r="M12" s="103" t="n">
        <v>89</v>
      </c>
      <c r="N12" s="104" t="n">
        <f aca="false">M12-L12</f>
        <v>-8</v>
      </c>
    </row>
    <row r="13" customFormat="false" ht="15" hidden="false" customHeight="false" outlineLevel="0" collapsed="false">
      <c r="A13" s="0"/>
      <c r="B13" s="97" t="n">
        <v>11</v>
      </c>
      <c r="C13" s="98" t="s">
        <v>160</v>
      </c>
      <c r="D13" s="99" t="s">
        <v>480</v>
      </c>
      <c r="E13" s="100" t="n">
        <v>96</v>
      </c>
      <c r="F13" s="101" t="n">
        <v>82</v>
      </c>
      <c r="G13" s="102" t="n">
        <f aca="false">E13-F13</f>
        <v>14</v>
      </c>
      <c r="H13" s="0"/>
      <c r="I13" s="97" t="n">
        <v>12</v>
      </c>
      <c r="J13" s="99" t="s">
        <v>481</v>
      </c>
      <c r="K13" s="98" t="s">
        <v>163</v>
      </c>
      <c r="L13" s="99" t="n">
        <v>80</v>
      </c>
      <c r="M13" s="103" t="n">
        <v>91</v>
      </c>
      <c r="N13" s="104" t="n">
        <f aca="false">M13-L13</f>
        <v>11</v>
      </c>
    </row>
    <row r="14" customFormat="false" ht="15" hidden="false" customHeight="false" outlineLevel="0" collapsed="false">
      <c r="A14" s="0"/>
      <c r="B14" s="97" t="n">
        <v>13</v>
      </c>
      <c r="C14" s="98" t="s">
        <v>160</v>
      </c>
      <c r="D14" s="99" t="s">
        <v>482</v>
      </c>
      <c r="E14" s="100" t="n">
        <v>105</v>
      </c>
      <c r="F14" s="101" t="n">
        <v>98</v>
      </c>
      <c r="G14" s="102" t="n">
        <f aca="false">E14-F14</f>
        <v>7</v>
      </c>
      <c r="H14" s="0"/>
      <c r="I14" s="97" t="n">
        <v>14</v>
      </c>
      <c r="J14" s="99" t="s">
        <v>461</v>
      </c>
      <c r="K14" s="98" t="s">
        <v>163</v>
      </c>
      <c r="L14" s="99" t="n">
        <v>98</v>
      </c>
      <c r="M14" s="103" t="n">
        <v>86</v>
      </c>
      <c r="N14" s="104" t="n">
        <f aca="false">M14-L14</f>
        <v>-12</v>
      </c>
    </row>
    <row r="15" customFormat="false" ht="15" hidden="false" customHeight="false" outlineLevel="0" collapsed="false">
      <c r="A15" s="0"/>
      <c r="B15" s="97" t="n">
        <v>15</v>
      </c>
      <c r="C15" s="98" t="s">
        <v>160</v>
      </c>
      <c r="D15" s="99" t="s">
        <v>483</v>
      </c>
      <c r="E15" s="100" t="n">
        <v>86</v>
      </c>
      <c r="F15" s="101" t="n">
        <v>81</v>
      </c>
      <c r="G15" s="102" t="n">
        <f aca="false">E15-F15</f>
        <v>5</v>
      </c>
      <c r="H15" s="0"/>
      <c r="I15" s="97" t="n">
        <v>17</v>
      </c>
      <c r="J15" s="99" t="s">
        <v>466</v>
      </c>
      <c r="K15" s="98" t="s">
        <v>163</v>
      </c>
      <c r="L15" s="99" t="n">
        <v>86</v>
      </c>
      <c r="M15" s="103" t="n">
        <v>94</v>
      </c>
      <c r="N15" s="104" t="n">
        <f aca="false">M15-L15</f>
        <v>8</v>
      </c>
    </row>
    <row r="16" customFormat="false" ht="15" hidden="false" customHeight="false" outlineLevel="0" collapsed="false">
      <c r="A16" s="0"/>
      <c r="B16" s="97" t="n">
        <v>16</v>
      </c>
      <c r="C16" s="98" t="s">
        <v>160</v>
      </c>
      <c r="D16" s="99" t="s">
        <v>484</v>
      </c>
      <c r="E16" s="100" t="n">
        <v>79</v>
      </c>
      <c r="F16" s="101" t="n">
        <v>73</v>
      </c>
      <c r="G16" s="102" t="n">
        <f aca="false">E16-F16</f>
        <v>6</v>
      </c>
      <c r="H16" s="0"/>
      <c r="I16" s="97" t="n">
        <v>19</v>
      </c>
      <c r="J16" s="99" t="s">
        <v>463</v>
      </c>
      <c r="K16" s="98" t="s">
        <v>163</v>
      </c>
      <c r="L16" s="99" t="n">
        <v>93</v>
      </c>
      <c r="M16" s="103" t="n">
        <v>87</v>
      </c>
      <c r="N16" s="104" t="n">
        <f aca="false">M16-L16</f>
        <v>-6</v>
      </c>
    </row>
    <row r="17" customFormat="false" ht="15" hidden="false" customHeight="false" outlineLevel="0" collapsed="false">
      <c r="A17" s="0"/>
      <c r="B17" s="97" t="n">
        <v>18</v>
      </c>
      <c r="C17" s="98" t="s">
        <v>160</v>
      </c>
      <c r="D17" s="99" t="s">
        <v>485</v>
      </c>
      <c r="E17" s="100" t="n">
        <v>84</v>
      </c>
      <c r="F17" s="101" t="n">
        <v>95</v>
      </c>
      <c r="G17" s="102" t="n">
        <f aca="false">E17-F17</f>
        <v>-11</v>
      </c>
      <c r="H17" s="0"/>
      <c r="I17" s="97" t="n">
        <v>21</v>
      </c>
      <c r="J17" s="99" t="s">
        <v>464</v>
      </c>
      <c r="K17" s="98" t="s">
        <v>163</v>
      </c>
      <c r="L17" s="99" t="n">
        <v>76</v>
      </c>
      <c r="M17" s="103" t="n">
        <v>72</v>
      </c>
      <c r="N17" s="104" t="n">
        <f aca="false">M17-L17</f>
        <v>-4</v>
      </c>
    </row>
    <row r="18" customFormat="false" ht="15" hidden="false" customHeight="false" outlineLevel="0" collapsed="false">
      <c r="A18" s="0"/>
      <c r="B18" s="97" t="n">
        <v>20</v>
      </c>
      <c r="C18" s="98" t="s">
        <v>160</v>
      </c>
      <c r="D18" s="99" t="s">
        <v>478</v>
      </c>
      <c r="E18" s="100" t="n">
        <v>111</v>
      </c>
      <c r="F18" s="101" t="n">
        <v>91</v>
      </c>
      <c r="G18" s="102" t="n">
        <f aca="false">E18-F18</f>
        <v>20</v>
      </c>
      <c r="H18" s="0"/>
      <c r="I18" s="97" t="n">
        <v>22</v>
      </c>
      <c r="J18" s="99" t="s">
        <v>458</v>
      </c>
      <c r="K18" s="98" t="s">
        <v>163</v>
      </c>
      <c r="L18" s="99" t="n">
        <v>95</v>
      </c>
      <c r="M18" s="103" t="n">
        <v>73</v>
      </c>
      <c r="N18" s="104" t="n">
        <f aca="false">M18-L18</f>
        <v>-22</v>
      </c>
    </row>
    <row r="19" customFormat="false" ht="15" hidden="false" customHeight="false" outlineLevel="0" collapsed="false">
      <c r="A19" s="0"/>
      <c r="B19" s="97" t="n">
        <v>23</v>
      </c>
      <c r="C19" s="98" t="s">
        <v>160</v>
      </c>
      <c r="D19" s="99" t="s">
        <v>438</v>
      </c>
      <c r="E19" s="100" t="n">
        <v>107</v>
      </c>
      <c r="F19" s="101" t="n">
        <v>100</v>
      </c>
      <c r="G19" s="102" t="n">
        <f aca="false">E19-F19</f>
        <v>7</v>
      </c>
      <c r="H19" s="0"/>
      <c r="I19" s="97" t="n">
        <v>24</v>
      </c>
      <c r="J19" s="99" t="s">
        <v>486</v>
      </c>
      <c r="K19" s="98" t="s">
        <v>163</v>
      </c>
      <c r="L19" s="99" t="n">
        <v>97</v>
      </c>
      <c r="M19" s="103" t="n">
        <v>78</v>
      </c>
      <c r="N19" s="104" t="n">
        <f aca="false">M19-L19</f>
        <v>-19</v>
      </c>
    </row>
    <row r="20" customFormat="false" ht="15" hidden="false" customHeight="false" outlineLevel="0" collapsed="false">
      <c r="A20" s="0"/>
      <c r="B20" s="97" t="n">
        <v>25</v>
      </c>
      <c r="C20" s="98" t="s">
        <v>160</v>
      </c>
      <c r="D20" s="99" t="s">
        <v>479</v>
      </c>
      <c r="E20" s="100" t="n">
        <v>105</v>
      </c>
      <c r="F20" s="101" t="n">
        <v>92</v>
      </c>
      <c r="G20" s="102" t="n">
        <f aca="false">E20-F20</f>
        <v>13</v>
      </c>
      <c r="H20" s="0"/>
      <c r="I20" s="97" t="n">
        <v>26</v>
      </c>
      <c r="J20" s="99" t="s">
        <v>480</v>
      </c>
      <c r="K20" s="98" t="s">
        <v>163</v>
      </c>
      <c r="L20" s="99" t="n">
        <v>93</v>
      </c>
      <c r="M20" s="103" t="n">
        <v>85</v>
      </c>
      <c r="N20" s="104" t="n">
        <f aca="false">M20-L20</f>
        <v>-8</v>
      </c>
    </row>
    <row r="21" customFormat="false" ht="15" hidden="false" customHeight="false" outlineLevel="0" collapsed="false">
      <c r="A21" s="0"/>
      <c r="B21" s="97" t="n">
        <v>27</v>
      </c>
      <c r="C21" s="98" t="s">
        <v>160</v>
      </c>
      <c r="D21" s="99" t="s">
        <v>481</v>
      </c>
      <c r="E21" s="100" t="n">
        <v>82</v>
      </c>
      <c r="F21" s="101" t="n">
        <v>98</v>
      </c>
      <c r="G21" s="102" t="n">
        <f aca="false">E21-F21</f>
        <v>-16</v>
      </c>
      <c r="H21" s="0"/>
      <c r="I21" s="97" t="n">
        <v>28</v>
      </c>
      <c r="J21" s="99" t="s">
        <v>487</v>
      </c>
      <c r="K21" s="98" t="s">
        <v>163</v>
      </c>
      <c r="L21" s="99" t="n">
        <v>72</v>
      </c>
      <c r="M21" s="103" t="n">
        <v>88</v>
      </c>
      <c r="N21" s="104" t="n">
        <f aca="false">M21-L21</f>
        <v>16</v>
      </c>
    </row>
    <row r="22" customFormat="false" ht="15" hidden="false" customHeight="false" outlineLevel="0" collapsed="false">
      <c r="A22" s="0"/>
      <c r="B22" s="97" t="n">
        <v>29</v>
      </c>
      <c r="C22" s="98" t="s">
        <v>160</v>
      </c>
      <c r="D22" s="99" t="s">
        <v>461</v>
      </c>
      <c r="E22" s="100" t="n">
        <v>92</v>
      </c>
      <c r="F22" s="101" t="n">
        <v>91</v>
      </c>
      <c r="G22" s="102" t="n">
        <f aca="false">E22-F22</f>
        <v>1</v>
      </c>
      <c r="H22" s="0"/>
      <c r="I22" s="97" t="n">
        <v>30</v>
      </c>
      <c r="J22" s="99" t="s">
        <v>483</v>
      </c>
      <c r="K22" s="98" t="s">
        <v>163</v>
      </c>
      <c r="L22" s="99" t="n">
        <v>93</v>
      </c>
      <c r="M22" s="103" t="n">
        <v>96</v>
      </c>
      <c r="N22" s="104" t="n">
        <f aca="false">M22-L22</f>
        <v>3</v>
      </c>
    </row>
    <row r="23" customFormat="false" ht="15" hidden="false" customHeight="false" outlineLevel="0" collapsed="false">
      <c r="A23" s="0"/>
      <c r="B23" s="97"/>
      <c r="C23" s="98"/>
      <c r="D23" s="99"/>
      <c r="E23" s="100"/>
      <c r="F23" s="101"/>
      <c r="G23" s="102"/>
      <c r="H23" s="0"/>
      <c r="I23" s="97"/>
      <c r="J23" s="99"/>
      <c r="K23" s="98"/>
      <c r="L23" s="99"/>
      <c r="M23" s="103"/>
      <c r="N23" s="104"/>
    </row>
    <row r="24" customFormat="false" ht="15" hidden="false" customHeight="false" outlineLevel="0" collapsed="false">
      <c r="A24" s="0"/>
      <c r="B24" s="97"/>
      <c r="C24" s="98"/>
      <c r="D24" s="98" t="s">
        <v>488</v>
      </c>
      <c r="E24" s="100"/>
      <c r="F24" s="101"/>
      <c r="G24" s="102"/>
      <c r="H24" s="0"/>
      <c r="I24" s="97"/>
      <c r="J24" s="98" t="s">
        <v>488</v>
      </c>
      <c r="K24" s="98"/>
      <c r="L24" s="99"/>
      <c r="M24" s="103"/>
      <c r="N24" s="104"/>
    </row>
    <row r="25" customFormat="false" ht="15" hidden="false" customHeight="false" outlineLevel="0" collapsed="false">
      <c r="A25" s="0"/>
      <c r="B25" s="97"/>
      <c r="C25" s="98" t="s">
        <v>160</v>
      </c>
      <c r="D25" s="99" t="s">
        <v>438</v>
      </c>
      <c r="E25" s="100" t="n">
        <v>71</v>
      </c>
      <c r="F25" s="101" t="n">
        <v>88</v>
      </c>
      <c r="G25" s="102" t="n">
        <f aca="false">E25-F25</f>
        <v>-17</v>
      </c>
      <c r="H25" s="0"/>
      <c r="I25" s="97"/>
      <c r="J25" s="99" t="s">
        <v>438</v>
      </c>
      <c r="K25" s="98" t="s">
        <v>163</v>
      </c>
      <c r="L25" s="99" t="n">
        <v>101</v>
      </c>
      <c r="M25" s="103" t="n">
        <v>78</v>
      </c>
      <c r="N25" s="104" t="n">
        <f aca="false">M25-L25</f>
        <v>-23</v>
      </c>
    </row>
    <row r="26" customFormat="false" ht="15" hidden="false" customHeight="false" outlineLevel="0" collapsed="false">
      <c r="A26" s="0"/>
      <c r="B26" s="97"/>
      <c r="C26" s="99"/>
      <c r="D26" s="99"/>
      <c r="E26" s="100"/>
      <c r="F26" s="101"/>
      <c r="G26" s="102"/>
      <c r="H26" s="0"/>
      <c r="I26" s="97"/>
      <c r="J26" s="99"/>
      <c r="K26" s="99"/>
      <c r="L26" s="99"/>
      <c r="M26" s="103"/>
      <c r="N26" s="105"/>
    </row>
    <row r="27" customFormat="false" ht="15.75" hidden="false" customHeight="false" outlineLevel="0" collapsed="false">
      <c r="A27" s="0"/>
      <c r="B27" s="106"/>
      <c r="C27" s="107" t="s">
        <v>108</v>
      </c>
      <c r="D27" s="108"/>
      <c r="E27" s="109" t="n">
        <f aca="false">SUM(E8:E25)</f>
        <v>1446</v>
      </c>
      <c r="F27" s="109" t="n">
        <f aca="false">SUM(F8:F25)</f>
        <v>1403</v>
      </c>
      <c r="G27" s="110" t="n">
        <f aca="false">SUM(G8:G25)</f>
        <v>43</v>
      </c>
      <c r="H27" s="0"/>
      <c r="I27" s="106"/>
      <c r="J27" s="108"/>
      <c r="K27" s="108"/>
      <c r="L27" s="108" t="n">
        <f aca="false">SUM(L8:L25)</f>
        <v>1439</v>
      </c>
      <c r="M27" s="108" t="n">
        <f aca="false">SUM(M8:M25)</f>
        <v>1377</v>
      </c>
      <c r="N27" s="111" t="n">
        <f aca="false">SUM(N8:N25)</f>
        <v>-62</v>
      </c>
    </row>
    <row r="28" customFormat="false" ht="7.5" hidden="false" customHeight="true" outlineLevel="0" collapsed="false">
      <c r="A28" s="0"/>
      <c r="B28" s="0"/>
      <c r="C28" s="0"/>
      <c r="D28" s="0"/>
      <c r="E28" s="0"/>
      <c r="F28" s="0"/>
      <c r="G28" s="0"/>
      <c r="H28" s="0"/>
      <c r="I28" s="0"/>
      <c r="J28" s="0"/>
      <c r="K28" s="0"/>
      <c r="L28" s="0"/>
      <c r="M28" s="0"/>
    </row>
    <row r="29" customFormat="false" ht="15.75" hidden="false" customHeight="false" outlineLevel="0" collapsed="false">
      <c r="A29" s="0"/>
      <c r="B29" s="0"/>
      <c r="C29" s="0"/>
      <c r="D29" s="0"/>
      <c r="E29" s="112" t="s">
        <v>180</v>
      </c>
      <c r="F29" s="113" t="s">
        <v>181</v>
      </c>
      <c r="G29" s="0"/>
      <c r="H29" s="0"/>
      <c r="I29" s="0"/>
      <c r="J29" s="114"/>
      <c r="K29" s="115"/>
      <c r="L29" s="93" t="s">
        <v>7</v>
      </c>
      <c r="M29" s="95" t="s">
        <v>8</v>
      </c>
    </row>
    <row r="30" customFormat="false" ht="15" hidden="false" customHeight="false" outlineLevel="0" collapsed="false">
      <c r="A30" s="0"/>
      <c r="B30" s="0"/>
      <c r="C30" s="0"/>
      <c r="D30" s="116" t="s">
        <v>182</v>
      </c>
      <c r="E30" s="117" t="n">
        <f aca="false">E27</f>
        <v>1446</v>
      </c>
      <c r="F30" s="118" t="n">
        <f aca="false">E30/$M$5</f>
        <v>90.375</v>
      </c>
      <c r="G30" s="0"/>
      <c r="H30" s="0"/>
      <c r="I30" s="0"/>
      <c r="J30" s="119" t="s">
        <v>183</v>
      </c>
      <c r="K30" s="99"/>
      <c r="L30" s="120" t="n">
        <v>10</v>
      </c>
      <c r="M30" s="121" t="n">
        <v>6</v>
      </c>
    </row>
    <row r="31" customFormat="false" ht="15" hidden="false" customHeight="false" outlineLevel="0" collapsed="false">
      <c r="A31" s="0"/>
      <c r="B31" s="0"/>
      <c r="C31" s="0"/>
      <c r="D31" s="157" t="s">
        <v>184</v>
      </c>
      <c r="E31" s="101" t="n">
        <f aca="false">F27</f>
        <v>1403</v>
      </c>
      <c r="F31" s="102" t="n">
        <f aca="false">E31/$M$5</f>
        <v>87.6875</v>
      </c>
      <c r="G31" s="0"/>
      <c r="H31" s="0"/>
      <c r="I31" s="0"/>
      <c r="J31" s="119" t="s">
        <v>185</v>
      </c>
      <c r="K31" s="99"/>
      <c r="L31" s="120" t="n">
        <v>6</v>
      </c>
      <c r="M31" s="121" t="n">
        <v>10</v>
      </c>
    </row>
    <row r="32" customFormat="false" ht="15.75" hidden="false" customHeight="false" outlineLevel="0" collapsed="false">
      <c r="A32" s="89"/>
      <c r="B32" s="89"/>
      <c r="C32" s="89"/>
      <c r="D32" s="157" t="s">
        <v>186</v>
      </c>
      <c r="E32" s="101" t="n">
        <f aca="false">M27</f>
        <v>1377</v>
      </c>
      <c r="F32" s="102" t="n">
        <f aca="false">E32/$M$5</f>
        <v>86.0625</v>
      </c>
      <c r="G32" s="89"/>
      <c r="H32" s="89"/>
      <c r="I32" s="89"/>
      <c r="J32" s="125" t="s">
        <v>187</v>
      </c>
      <c r="K32" s="108"/>
      <c r="L32" s="126" t="n">
        <f aca="false">L30+L31</f>
        <v>16</v>
      </c>
      <c r="M32" s="127" t="n">
        <f aca="false">M30+M31</f>
        <v>16</v>
      </c>
    </row>
    <row r="33" customFormat="false" ht="15" hidden="false" customHeight="false" outlineLevel="0" collapsed="false">
      <c r="A33" s="89"/>
      <c r="B33" s="128"/>
      <c r="C33" s="89"/>
      <c r="D33" s="157" t="s">
        <v>188</v>
      </c>
      <c r="E33" s="101" t="n">
        <f aca="false">L27</f>
        <v>1439</v>
      </c>
      <c r="F33" s="102" t="n">
        <f aca="false">E33/$M$5</f>
        <v>89.9375</v>
      </c>
      <c r="G33" s="89"/>
      <c r="H33" s="89"/>
      <c r="I33" s="89"/>
      <c r="J33" s="131"/>
      <c r="K33" s="132"/>
      <c r="L33" s="133" t="s">
        <v>189</v>
      </c>
      <c r="M33" s="134" t="s">
        <v>190</v>
      </c>
    </row>
    <row r="34" customFormat="false" ht="15" hidden="false" customHeight="false" outlineLevel="0" collapsed="false">
      <c r="A34" s="89"/>
      <c r="B34" s="128"/>
      <c r="C34" s="89"/>
      <c r="D34" s="157" t="s">
        <v>191</v>
      </c>
      <c r="E34" s="101" t="n">
        <f aca="false">E30+E32</f>
        <v>2823</v>
      </c>
      <c r="F34" s="102" t="n">
        <f aca="false">E34/$L$5</f>
        <v>88.21875</v>
      </c>
      <c r="G34" s="89"/>
      <c r="H34" s="89"/>
      <c r="I34" s="89"/>
      <c r="J34" s="154" t="s">
        <v>192</v>
      </c>
      <c r="K34" s="139"/>
      <c r="L34" s="140" t="n">
        <v>20</v>
      </c>
      <c r="M34" s="141" t="n">
        <v>16</v>
      </c>
    </row>
    <row r="35" customFormat="false" ht="15.75" hidden="false" customHeight="false" outlineLevel="0" collapsed="false">
      <c r="A35" s="89"/>
      <c r="B35" s="128"/>
      <c r="C35" s="89"/>
      <c r="D35" s="129" t="s">
        <v>193</v>
      </c>
      <c r="E35" s="130" t="n">
        <f aca="false">E31+E33</f>
        <v>2842</v>
      </c>
      <c r="F35" s="110" t="n">
        <f aca="false">E35/$L$5</f>
        <v>88.8125</v>
      </c>
      <c r="G35" s="89"/>
      <c r="H35" s="89"/>
      <c r="I35" s="89"/>
      <c r="J35" s="155" t="s">
        <v>194</v>
      </c>
      <c r="K35" s="108"/>
      <c r="L35" s="143" t="n">
        <v>23</v>
      </c>
      <c r="M35" s="144" t="n">
        <v>22</v>
      </c>
    </row>
    <row r="36" customFormat="false" ht="15.75" hidden="false" customHeight="false" outlineLevel="0" collapsed="false">
      <c r="A36" s="89"/>
      <c r="B36" s="128"/>
      <c r="C36" s="89"/>
      <c r="D36" s="145"/>
      <c r="E36" s="146"/>
      <c r="F36" s="146"/>
      <c r="G36" s="89"/>
      <c r="H36" s="89"/>
      <c r="I36" s="89"/>
      <c r="J36" s="0"/>
      <c r="K36" s="0"/>
    </row>
    <row r="37" customFormat="false" ht="15.75" hidden="false" customHeight="false" outlineLevel="0" collapsed="false">
      <c r="C37" s="86" t="s">
        <v>195</v>
      </c>
      <c r="D37" s="147" t="s">
        <v>489</v>
      </c>
      <c r="E37" s="147"/>
      <c r="F37" s="147"/>
      <c r="G37" s="147"/>
      <c r="H37" s="147"/>
      <c r="I37" s="147"/>
      <c r="J37" s="147"/>
      <c r="K37" s="147"/>
    </row>
    <row r="38" customFormat="false" ht="15.75" hidden="false" customHeight="true" outlineLevel="0" collapsed="false">
      <c r="C38" s="148" t="s">
        <v>197</v>
      </c>
      <c r="D38" s="149" t="s">
        <v>490</v>
      </c>
      <c r="E38" s="149"/>
      <c r="F38" s="149"/>
      <c r="G38" s="149"/>
      <c r="H38" s="149"/>
      <c r="I38" s="149"/>
      <c r="J38" s="149"/>
      <c r="K38" s="149"/>
    </row>
    <row r="39" customFormat="false" ht="15.75" hidden="false" customHeight="false" outlineLevel="0" collapsed="false">
      <c r="C39" s="148"/>
      <c r="D39" s="149"/>
      <c r="E39" s="149"/>
      <c r="F39" s="149"/>
      <c r="G39" s="149"/>
      <c r="H39" s="149"/>
      <c r="I39" s="149"/>
      <c r="J39" s="149"/>
      <c r="K39" s="149"/>
    </row>
    <row r="40" customFormat="false" ht="15.75" hidden="false" customHeight="false" outlineLevel="0" collapsed="false">
      <c r="C40" s="148"/>
      <c r="D40" s="149"/>
      <c r="E40" s="149"/>
      <c r="F40" s="149"/>
      <c r="G40" s="149"/>
      <c r="H40" s="149"/>
      <c r="I40" s="149"/>
      <c r="J40" s="149"/>
      <c r="K40" s="149"/>
    </row>
  </sheetData>
  <mergeCells count="6">
    <mergeCell ref="B1:N2"/>
    <mergeCell ref="C7:D7"/>
    <mergeCell ref="J7:K7"/>
    <mergeCell ref="D37:K37"/>
    <mergeCell ref="C38:C40"/>
    <mergeCell ref="D38:K40"/>
  </mergeCells>
  <printOptions headings="false" gridLines="false" gridLinesSet="true" horizontalCentered="false" verticalCentered="false"/>
  <pageMargins left="0.315277777777778" right="0.315277777777778" top="0" bottom="0" header="0.511805555555555" footer="0.511805555555555"/>
  <pageSetup paperSize="77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40"/>
  <sheetViews>
    <sheetView windowProtection="false" showFormulas="false" showGridLines="true" showRowColHeaders="true" showZeros="true" rightToLeft="false" tabSelected="false" showOutlineSymbols="true" defaultGridColor="true" view="normal" topLeftCell="A19" colorId="64" zoomScale="100" zoomScaleNormal="100" zoomScalePageLayoutView="100" workbookViewId="0">
      <selection pane="topLeft" activeCell="J10" activeCellId="0" sqref="J10"/>
    </sheetView>
  </sheetViews>
  <sheetFormatPr defaultRowHeight="15"/>
  <cols>
    <col collapsed="false" hidden="false" max="1" min="1" style="82" width="1.70918367346939"/>
    <col collapsed="false" hidden="false" max="2" min="2" style="82" width="4.42857142857143"/>
    <col collapsed="false" hidden="false" max="3" min="3" style="82" width="15"/>
    <col collapsed="false" hidden="false" max="4" min="4" style="82" width="33.2908163265306"/>
    <col collapsed="false" hidden="false" max="5" min="5" style="82" width="4.70918367346939"/>
    <col collapsed="false" hidden="false" max="6" min="6" style="82" width="5.13775510204082"/>
    <col collapsed="false" hidden="false" max="7" min="7" style="82" width="5.85714285714286"/>
    <col collapsed="false" hidden="false" max="8" min="8" style="82" width="3.41836734693878"/>
    <col collapsed="false" hidden="false" max="9" min="9" style="82" width="4.86224489795918"/>
    <col collapsed="false" hidden="false" max="10" min="10" style="82" width="26"/>
    <col collapsed="false" hidden="false" max="11" min="11" style="82" width="15"/>
    <col collapsed="false" hidden="false" max="13" min="12" style="82" width="5.00510204081633"/>
    <col collapsed="false" hidden="false" max="14" min="14" style="82" width="5.28061224489796"/>
    <col collapsed="false" hidden="false" max="1025" min="15" style="82" width="10.8520408163265"/>
  </cols>
  <sheetData>
    <row r="1" customFormat="false" ht="15" hidden="false" customHeight="false" outlineLevel="0" collapsed="false">
      <c r="A1" s="0"/>
      <c r="B1" s="156" t="s">
        <v>491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customFormat="false" ht="15.75" hidden="false" customHeight="false" outlineLevel="0" collapsed="false">
      <c r="A2" s="0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customFormat="false" ht="4.5" hidden="false" customHeight="true" outlineLevel="0" collapsed="false">
      <c r="A3" s="0"/>
      <c r="B3" s="0"/>
      <c r="C3" s="0"/>
      <c r="D3" s="0"/>
      <c r="E3" s="0"/>
      <c r="F3" s="0"/>
      <c r="G3" s="0"/>
      <c r="H3" s="0"/>
      <c r="I3" s="0"/>
      <c r="J3" s="0"/>
      <c r="K3" s="0"/>
      <c r="L3" s="0"/>
      <c r="M3" s="0"/>
      <c r="N3" s="0"/>
    </row>
    <row r="4" customFormat="false" ht="15.75" hidden="false" customHeight="false" outlineLevel="0" collapsed="false">
      <c r="A4" s="0"/>
      <c r="B4" s="0"/>
      <c r="C4" s="84" t="s">
        <v>150</v>
      </c>
      <c r="D4" s="85" t="s">
        <v>475</v>
      </c>
      <c r="E4" s="0"/>
      <c r="F4" s="0"/>
      <c r="G4" s="0"/>
      <c r="H4" s="0"/>
      <c r="I4" s="0"/>
      <c r="J4" s="0"/>
      <c r="K4" s="86" t="s">
        <v>152</v>
      </c>
      <c r="L4" s="87" t="s">
        <v>322</v>
      </c>
      <c r="M4" s="0"/>
      <c r="N4" s="0"/>
    </row>
    <row r="5" customFormat="false" ht="15.75" hidden="false" customHeight="false" outlineLevel="0" collapsed="false">
      <c r="A5" s="0"/>
      <c r="B5" s="0"/>
      <c r="C5" s="88"/>
      <c r="D5" s="89"/>
      <c r="E5" s="0"/>
      <c r="F5" s="0"/>
      <c r="G5" s="0"/>
      <c r="H5" s="0"/>
      <c r="I5" s="0"/>
      <c r="J5" s="0"/>
      <c r="K5" s="86" t="s">
        <v>154</v>
      </c>
      <c r="L5" s="87" t="n">
        <v>29</v>
      </c>
      <c r="M5" s="0"/>
      <c r="N5" s="0"/>
    </row>
    <row r="6" customFormat="false" ht="3" hidden="false" customHeight="true" outlineLevel="0" collapsed="false">
      <c r="A6" s="0"/>
      <c r="B6" s="0"/>
      <c r="C6" s="0"/>
      <c r="D6" s="0"/>
      <c r="E6" s="0"/>
      <c r="F6" s="0"/>
      <c r="G6" s="0"/>
      <c r="H6" s="0"/>
      <c r="I6" s="0"/>
      <c r="J6" s="0"/>
      <c r="K6" s="0"/>
      <c r="L6" s="0"/>
      <c r="M6" s="0"/>
      <c r="N6" s="0"/>
    </row>
    <row r="7" customFormat="false" ht="15" hidden="false" customHeight="true" outlineLevel="0" collapsed="false">
      <c r="A7" s="0"/>
      <c r="B7" s="91" t="s">
        <v>155</v>
      </c>
      <c r="C7" s="92" t="s">
        <v>156</v>
      </c>
      <c r="D7" s="92"/>
      <c r="E7" s="93" t="s">
        <v>157</v>
      </c>
      <c r="F7" s="94" t="s">
        <v>158</v>
      </c>
      <c r="G7" s="95" t="s">
        <v>115</v>
      </c>
      <c r="H7" s="96"/>
      <c r="I7" s="91" t="s">
        <v>155</v>
      </c>
      <c r="J7" s="92" t="s">
        <v>159</v>
      </c>
      <c r="K7" s="92"/>
      <c r="L7" s="93" t="s">
        <v>158</v>
      </c>
      <c r="M7" s="94" t="s">
        <v>157</v>
      </c>
      <c r="N7" s="95" t="s">
        <v>115</v>
      </c>
    </row>
    <row r="8" customFormat="false" ht="15" hidden="false" customHeight="false" outlineLevel="0" collapsed="false">
      <c r="A8" s="0"/>
      <c r="B8" s="97" t="n">
        <v>1</v>
      </c>
      <c r="C8" s="98" t="s">
        <v>160</v>
      </c>
      <c r="D8" s="99" t="s">
        <v>481</v>
      </c>
      <c r="E8" s="100" t="n">
        <v>98</v>
      </c>
      <c r="F8" s="101" t="n">
        <v>94</v>
      </c>
      <c r="G8" s="102" t="n">
        <f aca="false">E8-F8</f>
        <v>4</v>
      </c>
      <c r="H8" s="0"/>
      <c r="I8" s="97" t="n">
        <v>2</v>
      </c>
      <c r="J8" s="99" t="s">
        <v>492</v>
      </c>
      <c r="K8" s="98" t="s">
        <v>163</v>
      </c>
      <c r="L8" s="99" t="n">
        <v>85</v>
      </c>
      <c r="M8" s="103" t="n">
        <v>92</v>
      </c>
      <c r="N8" s="104" t="n">
        <f aca="false">M8-L8</f>
        <v>7</v>
      </c>
    </row>
    <row r="9" customFormat="false" ht="15" hidden="false" customHeight="false" outlineLevel="0" collapsed="false">
      <c r="A9" s="0"/>
      <c r="B9" s="97" t="n">
        <v>3</v>
      </c>
      <c r="C9" s="98" t="s">
        <v>160</v>
      </c>
      <c r="D9" s="99" t="s">
        <v>377</v>
      </c>
      <c r="E9" s="100" t="n">
        <v>88</v>
      </c>
      <c r="F9" s="101" t="n">
        <v>84</v>
      </c>
      <c r="G9" s="102" t="n">
        <f aca="false">E9-F9</f>
        <v>4</v>
      </c>
      <c r="H9" s="0"/>
      <c r="I9" s="97" t="n">
        <v>4</v>
      </c>
      <c r="J9" s="99" t="s">
        <v>493</v>
      </c>
      <c r="K9" s="98" t="s">
        <v>163</v>
      </c>
      <c r="L9" s="99" t="n">
        <v>83</v>
      </c>
      <c r="M9" s="103" t="n">
        <v>65</v>
      </c>
      <c r="N9" s="104" t="n">
        <f aca="false">M9-L9</f>
        <v>-18</v>
      </c>
    </row>
    <row r="10" customFormat="false" ht="15" hidden="false" customHeight="false" outlineLevel="0" collapsed="false">
      <c r="A10" s="0"/>
      <c r="B10" s="97" t="n">
        <v>5</v>
      </c>
      <c r="C10" s="98" t="s">
        <v>160</v>
      </c>
      <c r="D10" s="99" t="s">
        <v>466</v>
      </c>
      <c r="E10" s="100" t="n">
        <v>79</v>
      </c>
      <c r="F10" s="101" t="n">
        <v>107</v>
      </c>
      <c r="G10" s="102" t="n">
        <f aca="false">E10-F10</f>
        <v>-28</v>
      </c>
      <c r="H10" s="0"/>
      <c r="I10" s="97" t="n">
        <v>6</v>
      </c>
      <c r="J10" s="99" t="s">
        <v>494</v>
      </c>
      <c r="K10" s="98" t="s">
        <v>163</v>
      </c>
      <c r="L10" s="99" t="n">
        <v>57</v>
      </c>
      <c r="M10" s="103" t="n">
        <v>76</v>
      </c>
      <c r="N10" s="104" t="n">
        <f aca="false">M10-L10</f>
        <v>19</v>
      </c>
    </row>
    <row r="11" customFormat="false" ht="15" hidden="false" customHeight="false" outlineLevel="0" collapsed="false">
      <c r="A11" s="0"/>
      <c r="B11" s="97" t="n">
        <v>7</v>
      </c>
      <c r="C11" s="98" t="s">
        <v>160</v>
      </c>
      <c r="D11" s="99" t="s">
        <v>479</v>
      </c>
      <c r="E11" s="100" t="n">
        <v>65</v>
      </c>
      <c r="F11" s="101" t="n">
        <v>82</v>
      </c>
      <c r="G11" s="102" t="n">
        <f aca="false">E11-F11</f>
        <v>-17</v>
      </c>
      <c r="H11" s="0"/>
      <c r="I11" s="97" t="n">
        <v>8</v>
      </c>
      <c r="J11" s="99" t="s">
        <v>495</v>
      </c>
      <c r="K11" s="98" t="s">
        <v>163</v>
      </c>
      <c r="L11" s="99" t="n">
        <v>72</v>
      </c>
      <c r="M11" s="103" t="n">
        <v>82</v>
      </c>
      <c r="N11" s="104" t="n">
        <f aca="false">M11-L11</f>
        <v>10</v>
      </c>
    </row>
    <row r="12" customFormat="false" ht="15" hidden="false" customHeight="false" outlineLevel="0" collapsed="false">
      <c r="A12" s="0"/>
      <c r="B12" s="97" t="n">
        <v>10</v>
      </c>
      <c r="C12" s="98" t="s">
        <v>160</v>
      </c>
      <c r="D12" s="99" t="s">
        <v>484</v>
      </c>
      <c r="E12" s="100" t="n">
        <v>90</v>
      </c>
      <c r="F12" s="101" t="n">
        <v>102</v>
      </c>
      <c r="G12" s="102" t="n">
        <f aca="false">E12-F12</f>
        <v>-12</v>
      </c>
      <c r="H12" s="0"/>
      <c r="I12" s="97" t="n">
        <v>9</v>
      </c>
      <c r="J12" s="99" t="s">
        <v>283</v>
      </c>
      <c r="K12" s="98" t="s">
        <v>163</v>
      </c>
      <c r="L12" s="99" t="n">
        <v>82</v>
      </c>
      <c r="M12" s="103" t="n">
        <v>62</v>
      </c>
      <c r="N12" s="104" t="n">
        <f aca="false">M12-L12</f>
        <v>-20</v>
      </c>
    </row>
    <row r="13" customFormat="false" ht="15" hidden="false" customHeight="false" outlineLevel="0" collapsed="false">
      <c r="A13" s="0"/>
      <c r="B13" s="97" t="n">
        <v>12</v>
      </c>
      <c r="C13" s="98" t="s">
        <v>160</v>
      </c>
      <c r="D13" s="99" t="s">
        <v>496</v>
      </c>
      <c r="E13" s="100" t="n">
        <v>92</v>
      </c>
      <c r="F13" s="101" t="n">
        <v>58</v>
      </c>
      <c r="G13" s="102" t="n">
        <f aca="false">E13-F13</f>
        <v>34</v>
      </c>
      <c r="H13" s="0"/>
      <c r="I13" s="97" t="n">
        <v>11</v>
      </c>
      <c r="J13" s="99" t="s">
        <v>497</v>
      </c>
      <c r="K13" s="98" t="s">
        <v>163</v>
      </c>
      <c r="L13" s="99" t="n">
        <v>81</v>
      </c>
      <c r="M13" s="103" t="n">
        <v>68</v>
      </c>
      <c r="N13" s="104" t="n">
        <f aca="false">M13-L13</f>
        <v>-13</v>
      </c>
    </row>
    <row r="14" customFormat="false" ht="15" hidden="false" customHeight="false" outlineLevel="0" collapsed="false">
      <c r="A14" s="0"/>
      <c r="B14" s="97" t="n">
        <v>15</v>
      </c>
      <c r="C14" s="98" t="s">
        <v>160</v>
      </c>
      <c r="D14" s="99" t="s">
        <v>498</v>
      </c>
      <c r="E14" s="100" t="n">
        <v>76</v>
      </c>
      <c r="F14" s="101" t="n">
        <v>89</v>
      </c>
      <c r="G14" s="102" t="n">
        <f aca="false">E14-F14</f>
        <v>-13</v>
      </c>
      <c r="H14" s="0"/>
      <c r="I14" s="97" t="n">
        <v>13</v>
      </c>
      <c r="J14" s="99" t="s">
        <v>464</v>
      </c>
      <c r="K14" s="98" t="s">
        <v>163</v>
      </c>
      <c r="L14" s="99" t="n">
        <v>98</v>
      </c>
      <c r="M14" s="103" t="n">
        <v>82</v>
      </c>
      <c r="N14" s="104" t="n">
        <f aca="false">M14-L14</f>
        <v>-16</v>
      </c>
    </row>
    <row r="15" customFormat="false" ht="15" hidden="false" customHeight="false" outlineLevel="0" collapsed="false">
      <c r="A15" s="0"/>
      <c r="B15" s="97" t="n">
        <v>17</v>
      </c>
      <c r="C15" s="98" t="s">
        <v>160</v>
      </c>
      <c r="D15" s="99" t="s">
        <v>493</v>
      </c>
      <c r="E15" s="100" t="n">
        <v>72</v>
      </c>
      <c r="F15" s="101" t="n">
        <v>79</v>
      </c>
      <c r="G15" s="102" t="n">
        <f aca="false">E15-F15</f>
        <v>-7</v>
      </c>
      <c r="H15" s="0"/>
      <c r="I15" s="97" t="n">
        <v>14</v>
      </c>
      <c r="J15" s="99" t="s">
        <v>481</v>
      </c>
      <c r="K15" s="98" t="s">
        <v>163</v>
      </c>
      <c r="L15" s="99" t="n">
        <v>84</v>
      </c>
      <c r="M15" s="103" t="n">
        <v>71</v>
      </c>
      <c r="N15" s="104" t="n">
        <f aca="false">M15-L15</f>
        <v>-13</v>
      </c>
    </row>
    <row r="16" customFormat="false" ht="15" hidden="false" customHeight="false" outlineLevel="0" collapsed="false">
      <c r="A16" s="0"/>
      <c r="B16" s="97" t="n">
        <v>19</v>
      </c>
      <c r="C16" s="98" t="s">
        <v>160</v>
      </c>
      <c r="D16" s="99" t="s">
        <v>494</v>
      </c>
      <c r="E16" s="100" t="n">
        <v>98</v>
      </c>
      <c r="F16" s="101" t="n">
        <v>91</v>
      </c>
      <c r="G16" s="102" t="n">
        <f aca="false">E16-F16</f>
        <v>7</v>
      </c>
      <c r="H16" s="0"/>
      <c r="I16" s="97" t="n">
        <v>16</v>
      </c>
      <c r="J16" s="99" t="s">
        <v>377</v>
      </c>
      <c r="K16" s="98" t="s">
        <v>163</v>
      </c>
      <c r="L16" s="99" t="n">
        <v>69</v>
      </c>
      <c r="M16" s="103" t="n">
        <v>54</v>
      </c>
      <c r="N16" s="104" t="n">
        <f aca="false">M16-L16</f>
        <v>-15</v>
      </c>
    </row>
    <row r="17" customFormat="false" ht="15" hidden="false" customHeight="false" outlineLevel="0" collapsed="false">
      <c r="A17" s="0"/>
      <c r="B17" s="97" t="n">
        <v>21</v>
      </c>
      <c r="C17" s="98" t="s">
        <v>160</v>
      </c>
      <c r="D17" s="99" t="s">
        <v>495</v>
      </c>
      <c r="E17" s="100" t="n">
        <v>87</v>
      </c>
      <c r="F17" s="101" t="n">
        <v>96</v>
      </c>
      <c r="G17" s="102" t="n">
        <f aca="false">E17-F17</f>
        <v>-9</v>
      </c>
      <c r="H17" s="0"/>
      <c r="I17" s="97" t="n">
        <v>18</v>
      </c>
      <c r="J17" s="99" t="s">
        <v>466</v>
      </c>
      <c r="K17" s="98" t="s">
        <v>163</v>
      </c>
      <c r="L17" s="99" t="n">
        <v>98</v>
      </c>
      <c r="M17" s="103" t="n">
        <v>84</v>
      </c>
      <c r="N17" s="104" t="n">
        <f aca="false">M17-L17</f>
        <v>-14</v>
      </c>
    </row>
    <row r="18" customFormat="false" ht="15" hidden="false" customHeight="false" outlineLevel="0" collapsed="false">
      <c r="A18" s="0"/>
      <c r="B18" s="97" t="n">
        <v>22</v>
      </c>
      <c r="C18" s="98" t="s">
        <v>160</v>
      </c>
      <c r="D18" s="99" t="s">
        <v>283</v>
      </c>
      <c r="E18" s="100" t="n">
        <v>72</v>
      </c>
      <c r="F18" s="101" t="n">
        <v>77</v>
      </c>
      <c r="G18" s="102" t="n">
        <f aca="false">E18-F18</f>
        <v>-5</v>
      </c>
      <c r="H18" s="0"/>
      <c r="I18" s="97" t="n">
        <v>20</v>
      </c>
      <c r="J18" s="99" t="s">
        <v>479</v>
      </c>
      <c r="K18" s="98" t="s">
        <v>163</v>
      </c>
      <c r="L18" s="99" t="n">
        <v>92</v>
      </c>
      <c r="M18" s="103" t="n">
        <v>88</v>
      </c>
      <c r="N18" s="104" t="n">
        <f aca="false">M18-L18</f>
        <v>-4</v>
      </c>
    </row>
    <row r="19" customFormat="false" ht="15" hidden="false" customHeight="false" outlineLevel="0" collapsed="false">
      <c r="A19" s="0"/>
      <c r="B19" s="97" t="n">
        <v>24</v>
      </c>
      <c r="C19" s="98" t="s">
        <v>160</v>
      </c>
      <c r="D19" s="99" t="s">
        <v>497</v>
      </c>
      <c r="E19" s="100" t="n">
        <v>67</v>
      </c>
      <c r="F19" s="101" t="n">
        <v>83</v>
      </c>
      <c r="G19" s="102" t="n">
        <f aca="false">E19-F19</f>
        <v>-16</v>
      </c>
      <c r="H19" s="0"/>
      <c r="I19" s="97" t="n">
        <v>23</v>
      </c>
      <c r="J19" s="99" t="s">
        <v>484</v>
      </c>
      <c r="K19" s="98" t="s">
        <v>163</v>
      </c>
      <c r="L19" s="99" t="n">
        <v>87</v>
      </c>
      <c r="M19" s="103" t="n">
        <v>69</v>
      </c>
      <c r="N19" s="104" t="n">
        <f aca="false">M19-L19</f>
        <v>-18</v>
      </c>
    </row>
    <row r="20" customFormat="false" ht="15" hidden="false" customHeight="false" outlineLevel="0" collapsed="false">
      <c r="A20" s="0"/>
      <c r="B20" s="97" t="n">
        <v>26</v>
      </c>
      <c r="C20" s="98" t="s">
        <v>160</v>
      </c>
      <c r="D20" s="99" t="s">
        <v>464</v>
      </c>
      <c r="E20" s="100" t="n">
        <v>77</v>
      </c>
      <c r="F20" s="101" t="n">
        <v>94</v>
      </c>
      <c r="G20" s="102" t="n">
        <f aca="false">E20-F20</f>
        <v>-17</v>
      </c>
      <c r="H20" s="0"/>
      <c r="I20" s="97" t="n">
        <v>25</v>
      </c>
      <c r="J20" s="99" t="s">
        <v>496</v>
      </c>
      <c r="K20" s="98" t="s">
        <v>163</v>
      </c>
      <c r="L20" s="99" t="n">
        <v>82</v>
      </c>
      <c r="M20" s="103" t="n">
        <v>86</v>
      </c>
      <c r="N20" s="104" t="n">
        <f aca="false">M20-L20</f>
        <v>4</v>
      </c>
    </row>
    <row r="21" customFormat="false" ht="15" hidden="false" customHeight="false" outlineLevel="0" collapsed="false">
      <c r="A21" s="0"/>
      <c r="B21" s="97"/>
      <c r="C21" s="98"/>
      <c r="D21" s="99"/>
      <c r="E21" s="100"/>
      <c r="F21" s="101"/>
      <c r="G21" s="102"/>
      <c r="H21" s="0"/>
      <c r="I21" s="97"/>
      <c r="J21" s="99"/>
      <c r="K21" s="98"/>
      <c r="L21" s="99"/>
      <c r="M21" s="103"/>
      <c r="N21" s="104"/>
    </row>
    <row r="22" customFormat="false" ht="15" hidden="false" customHeight="false" outlineLevel="0" collapsed="false">
      <c r="A22" s="0"/>
      <c r="B22" s="97"/>
      <c r="C22" s="98"/>
      <c r="D22" s="98" t="s">
        <v>488</v>
      </c>
      <c r="E22" s="100"/>
      <c r="F22" s="101"/>
      <c r="G22" s="102"/>
      <c r="H22" s="0"/>
      <c r="I22" s="97"/>
      <c r="J22" s="98" t="s">
        <v>499</v>
      </c>
      <c r="K22" s="98"/>
      <c r="L22" s="99"/>
      <c r="M22" s="103"/>
      <c r="N22" s="104"/>
    </row>
    <row r="23" customFormat="false" ht="15" hidden="false" customHeight="false" outlineLevel="0" collapsed="false">
      <c r="A23" s="0"/>
      <c r="B23" s="97"/>
      <c r="C23" s="98" t="s">
        <v>160</v>
      </c>
      <c r="D23" s="99" t="s">
        <v>496</v>
      </c>
      <c r="E23" s="100" t="n">
        <v>64</v>
      </c>
      <c r="F23" s="101" t="n">
        <v>74</v>
      </c>
      <c r="G23" s="102" t="n">
        <f aca="false">E23-F23</f>
        <v>-10</v>
      </c>
      <c r="H23" s="0"/>
      <c r="I23" s="97"/>
      <c r="J23" s="99" t="s">
        <v>496</v>
      </c>
      <c r="K23" s="98" t="s">
        <v>163</v>
      </c>
      <c r="L23" s="99" t="n">
        <v>82</v>
      </c>
      <c r="M23" s="103" t="n">
        <v>86</v>
      </c>
      <c r="N23" s="104" t="n">
        <f aca="false">M23-L23</f>
        <v>4</v>
      </c>
    </row>
    <row r="24" customFormat="false" ht="15" hidden="false" customHeight="false" outlineLevel="0" collapsed="false">
      <c r="A24" s="0"/>
      <c r="B24" s="97"/>
      <c r="C24" s="98" t="s">
        <v>160</v>
      </c>
      <c r="D24" s="99" t="s">
        <v>496</v>
      </c>
      <c r="E24" s="100" t="n">
        <v>81</v>
      </c>
      <c r="F24" s="101" t="n">
        <v>63</v>
      </c>
      <c r="G24" s="102" t="n">
        <f aca="false">E24-F24</f>
        <v>18</v>
      </c>
      <c r="H24" s="0"/>
      <c r="I24" s="97"/>
      <c r="J24" s="99"/>
      <c r="K24" s="98"/>
      <c r="L24" s="99"/>
      <c r="M24" s="103"/>
      <c r="N24" s="104"/>
    </row>
    <row r="25" customFormat="false" ht="15" hidden="false" customHeight="false" outlineLevel="0" collapsed="false">
      <c r="A25" s="0"/>
      <c r="B25" s="97"/>
      <c r="C25" s="98"/>
      <c r="D25" s="99"/>
      <c r="E25" s="100"/>
      <c r="F25" s="101"/>
      <c r="G25" s="102"/>
      <c r="H25" s="0"/>
      <c r="I25" s="97"/>
      <c r="J25" s="99"/>
      <c r="K25" s="98"/>
      <c r="L25" s="99"/>
      <c r="M25" s="103"/>
      <c r="N25" s="104"/>
    </row>
    <row r="26" customFormat="false" ht="15" hidden="false" customHeight="false" outlineLevel="0" collapsed="false">
      <c r="A26" s="0"/>
      <c r="B26" s="97"/>
      <c r="C26" s="99"/>
      <c r="D26" s="99"/>
      <c r="E26" s="100"/>
      <c r="F26" s="101"/>
      <c r="G26" s="102"/>
      <c r="H26" s="0"/>
      <c r="I26" s="97"/>
      <c r="J26" s="99"/>
      <c r="K26" s="99"/>
      <c r="L26" s="99"/>
      <c r="M26" s="103"/>
      <c r="N26" s="105"/>
    </row>
    <row r="27" customFormat="false" ht="15.75" hidden="false" customHeight="false" outlineLevel="0" collapsed="false">
      <c r="A27" s="0"/>
      <c r="B27" s="106"/>
      <c r="C27" s="107" t="s">
        <v>108</v>
      </c>
      <c r="D27" s="108"/>
      <c r="E27" s="109" t="n">
        <f aca="false">SUM(E8:E25)</f>
        <v>1206</v>
      </c>
      <c r="F27" s="109" t="n">
        <f aca="false">SUM(F8:F25)</f>
        <v>1273</v>
      </c>
      <c r="G27" s="110" t="n">
        <f aca="false">SUM(G8:G25)</f>
        <v>-67</v>
      </c>
      <c r="H27" s="0"/>
      <c r="I27" s="106"/>
      <c r="J27" s="108"/>
      <c r="K27" s="108"/>
      <c r="L27" s="108" t="n">
        <f aca="false">SUM(L8:L25)</f>
        <v>1152</v>
      </c>
      <c r="M27" s="108" t="n">
        <f aca="false">SUM(M8:M25)</f>
        <v>1065</v>
      </c>
      <c r="N27" s="110" t="n">
        <f aca="false">SUM(N8:N25)</f>
        <v>-87</v>
      </c>
    </row>
    <row r="28" customFormat="false" ht="7.5" hidden="false" customHeight="true" outlineLevel="0" collapsed="false">
      <c r="A28" s="0"/>
      <c r="B28" s="0"/>
      <c r="C28" s="0"/>
      <c r="D28" s="0"/>
      <c r="E28" s="0"/>
      <c r="F28" s="0"/>
      <c r="G28" s="0"/>
      <c r="H28" s="0"/>
      <c r="I28" s="0"/>
      <c r="J28" s="0"/>
      <c r="K28" s="0"/>
      <c r="L28" s="0"/>
      <c r="M28" s="0"/>
    </row>
    <row r="29" customFormat="false" ht="15.75" hidden="false" customHeight="false" outlineLevel="0" collapsed="false">
      <c r="A29" s="0"/>
      <c r="B29" s="0"/>
      <c r="C29" s="0"/>
      <c r="D29" s="0"/>
      <c r="E29" s="112" t="s">
        <v>180</v>
      </c>
      <c r="F29" s="113" t="s">
        <v>181</v>
      </c>
      <c r="G29" s="0"/>
      <c r="H29" s="0"/>
      <c r="I29" s="0"/>
      <c r="J29" s="114"/>
      <c r="K29" s="115"/>
      <c r="L29" s="93" t="s">
        <v>7</v>
      </c>
      <c r="M29" s="95" t="s">
        <v>8</v>
      </c>
    </row>
    <row r="30" customFormat="false" ht="15" hidden="false" customHeight="false" outlineLevel="0" collapsed="false">
      <c r="A30" s="0"/>
      <c r="B30" s="0"/>
      <c r="C30" s="0"/>
      <c r="D30" s="116" t="s">
        <v>182</v>
      </c>
      <c r="E30" s="117" t="n">
        <f aca="false">E27</f>
        <v>1206</v>
      </c>
      <c r="F30" s="118" t="n">
        <f aca="false">E30/15</f>
        <v>80.4</v>
      </c>
      <c r="G30" s="0"/>
      <c r="H30" s="0"/>
      <c r="I30" s="0"/>
      <c r="J30" s="119" t="s">
        <v>183</v>
      </c>
      <c r="K30" s="99"/>
      <c r="L30" s="120" t="n">
        <v>5</v>
      </c>
      <c r="M30" s="121" t="n">
        <v>10</v>
      </c>
    </row>
    <row r="31" customFormat="false" ht="15" hidden="false" customHeight="false" outlineLevel="0" collapsed="false">
      <c r="A31" s="0"/>
      <c r="B31" s="0"/>
      <c r="C31" s="0"/>
      <c r="D31" s="157" t="s">
        <v>184</v>
      </c>
      <c r="E31" s="101" t="n">
        <f aca="false">F27</f>
        <v>1273</v>
      </c>
      <c r="F31" s="102" t="n">
        <f aca="false">E31/15</f>
        <v>84.8666666666667</v>
      </c>
      <c r="G31" s="0"/>
      <c r="H31" s="0"/>
      <c r="I31" s="0"/>
      <c r="J31" s="119" t="s">
        <v>185</v>
      </c>
      <c r="K31" s="99"/>
      <c r="L31" s="120" t="n">
        <v>5</v>
      </c>
      <c r="M31" s="121" t="n">
        <v>9</v>
      </c>
    </row>
    <row r="32" customFormat="false" ht="15.75" hidden="false" customHeight="false" outlineLevel="0" collapsed="false">
      <c r="A32" s="89"/>
      <c r="B32" s="89"/>
      <c r="C32" s="89"/>
      <c r="D32" s="157" t="s">
        <v>186</v>
      </c>
      <c r="E32" s="101" t="n">
        <f aca="false">M27</f>
        <v>1065</v>
      </c>
      <c r="F32" s="102" t="n">
        <f aca="false">E32/14</f>
        <v>76.0714285714286</v>
      </c>
      <c r="G32" s="89"/>
      <c r="H32" s="89"/>
      <c r="I32" s="89"/>
      <c r="J32" s="125" t="s">
        <v>187</v>
      </c>
      <c r="K32" s="108"/>
      <c r="L32" s="126" t="n">
        <f aca="false">L30+L31</f>
        <v>10</v>
      </c>
      <c r="M32" s="127" t="n">
        <f aca="false">M30+M31</f>
        <v>19</v>
      </c>
    </row>
    <row r="33" customFormat="false" ht="15" hidden="false" customHeight="false" outlineLevel="0" collapsed="false">
      <c r="A33" s="89"/>
      <c r="B33" s="128"/>
      <c r="C33" s="89"/>
      <c r="D33" s="157" t="s">
        <v>188</v>
      </c>
      <c r="E33" s="101" t="n">
        <f aca="false">L27</f>
        <v>1152</v>
      </c>
      <c r="F33" s="102" t="n">
        <f aca="false">E33/14</f>
        <v>82.2857142857143</v>
      </c>
      <c r="G33" s="89"/>
      <c r="H33" s="89"/>
      <c r="I33" s="89"/>
      <c r="J33" s="131"/>
      <c r="K33" s="132"/>
      <c r="L33" s="133" t="s">
        <v>189</v>
      </c>
      <c r="M33" s="134" t="s">
        <v>190</v>
      </c>
    </row>
    <row r="34" customFormat="false" ht="15" hidden="false" customHeight="false" outlineLevel="0" collapsed="false">
      <c r="A34" s="89"/>
      <c r="B34" s="128"/>
      <c r="C34" s="89"/>
      <c r="D34" s="157" t="s">
        <v>191</v>
      </c>
      <c r="E34" s="101" t="n">
        <f aca="false">E30+E32</f>
        <v>2271</v>
      </c>
      <c r="F34" s="102" t="n">
        <f aca="false">E34/$L$5</f>
        <v>78.3103448275862</v>
      </c>
      <c r="G34" s="89"/>
      <c r="H34" s="89"/>
      <c r="I34" s="89"/>
      <c r="J34" s="154" t="s">
        <v>192</v>
      </c>
      <c r="K34" s="139"/>
      <c r="L34" s="140" t="n">
        <v>34</v>
      </c>
      <c r="M34" s="141" t="n">
        <v>28</v>
      </c>
    </row>
    <row r="35" customFormat="false" ht="15.75" hidden="false" customHeight="false" outlineLevel="0" collapsed="false">
      <c r="A35" s="89"/>
      <c r="B35" s="128"/>
      <c r="C35" s="89"/>
      <c r="D35" s="129" t="s">
        <v>193</v>
      </c>
      <c r="E35" s="130" t="n">
        <f aca="false">E31+E33</f>
        <v>2425</v>
      </c>
      <c r="F35" s="110" t="n">
        <f aca="false">E35/$L$5</f>
        <v>83.6206896551724</v>
      </c>
      <c r="G35" s="89"/>
      <c r="H35" s="89"/>
      <c r="I35" s="89"/>
      <c r="J35" s="155" t="s">
        <v>194</v>
      </c>
      <c r="K35" s="108"/>
      <c r="L35" s="143" t="n">
        <v>19</v>
      </c>
      <c r="M35" s="144" t="n">
        <v>20</v>
      </c>
    </row>
    <row r="36" customFormat="false" ht="15.75" hidden="false" customHeight="false" outlineLevel="0" collapsed="false">
      <c r="A36" s="89"/>
      <c r="B36" s="128"/>
      <c r="C36" s="89"/>
      <c r="D36" s="145"/>
      <c r="E36" s="146"/>
      <c r="F36" s="146"/>
      <c r="G36" s="89"/>
      <c r="H36" s="89"/>
      <c r="I36" s="89"/>
      <c r="J36" s="0"/>
      <c r="K36" s="0"/>
    </row>
    <row r="37" customFormat="false" ht="15.75" hidden="false" customHeight="false" outlineLevel="0" collapsed="false">
      <c r="C37" s="86" t="s">
        <v>195</v>
      </c>
      <c r="D37" s="147" t="s">
        <v>500</v>
      </c>
      <c r="E37" s="147"/>
      <c r="F37" s="147"/>
      <c r="G37" s="147"/>
      <c r="H37" s="147"/>
      <c r="I37" s="147"/>
      <c r="J37" s="147"/>
      <c r="K37" s="147"/>
    </row>
    <row r="38" customFormat="false" ht="15.75" hidden="false" customHeight="true" outlineLevel="0" collapsed="false">
      <c r="C38" s="148" t="s">
        <v>197</v>
      </c>
      <c r="D38" s="149" t="s">
        <v>501</v>
      </c>
      <c r="E38" s="149"/>
      <c r="F38" s="149"/>
      <c r="G38" s="149"/>
      <c r="H38" s="149"/>
      <c r="I38" s="149"/>
      <c r="J38" s="149"/>
      <c r="K38" s="149"/>
    </row>
    <row r="39" customFormat="false" ht="15.75" hidden="false" customHeight="false" outlineLevel="0" collapsed="false">
      <c r="C39" s="148"/>
      <c r="D39" s="149"/>
      <c r="E39" s="149"/>
      <c r="F39" s="149"/>
      <c r="G39" s="149"/>
      <c r="H39" s="149"/>
      <c r="I39" s="149"/>
      <c r="J39" s="149"/>
      <c r="K39" s="149"/>
    </row>
    <row r="40" customFormat="false" ht="15.75" hidden="false" customHeight="false" outlineLevel="0" collapsed="false">
      <c r="C40" s="148"/>
      <c r="D40" s="149"/>
      <c r="E40" s="149"/>
      <c r="F40" s="149"/>
      <c r="G40" s="149"/>
      <c r="H40" s="149"/>
      <c r="I40" s="149"/>
      <c r="J40" s="149"/>
      <c r="K40" s="149"/>
    </row>
  </sheetData>
  <mergeCells count="6">
    <mergeCell ref="B1:N2"/>
    <mergeCell ref="C7:D7"/>
    <mergeCell ref="J7:K7"/>
    <mergeCell ref="D37:K37"/>
    <mergeCell ref="C38:C40"/>
    <mergeCell ref="D38:K40"/>
  </mergeCells>
  <printOptions headings="false" gridLines="false" gridLinesSet="true" horizontalCentered="false" verticalCentered="false"/>
  <pageMargins left="0.315277777777778" right="0.315277777777778" top="0" bottom="0" header="0.511805555555555" footer="0.511805555555555"/>
  <pageSetup paperSize="77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4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38" activeCellId="0" sqref="D38"/>
    </sheetView>
  </sheetViews>
  <sheetFormatPr defaultRowHeight="15"/>
  <cols>
    <col collapsed="false" hidden="false" max="1" min="1" style="82" width="1.70918367346939"/>
    <col collapsed="false" hidden="false" max="2" min="2" style="82" width="4.42857142857143"/>
    <col collapsed="false" hidden="false" max="3" min="3" style="82" width="15"/>
    <col collapsed="false" hidden="false" max="4" min="4" style="82" width="33.2908163265306"/>
    <col collapsed="false" hidden="false" max="5" min="5" style="82" width="4.70918367346939"/>
    <col collapsed="false" hidden="false" max="6" min="6" style="82" width="5.13775510204082"/>
    <col collapsed="false" hidden="false" max="7" min="7" style="82" width="5.85714285714286"/>
    <col collapsed="false" hidden="false" max="8" min="8" style="82" width="3.41836734693878"/>
    <col collapsed="false" hidden="false" max="9" min="9" style="82" width="4.86224489795918"/>
    <col collapsed="false" hidden="false" max="10" min="10" style="82" width="26"/>
    <col collapsed="false" hidden="false" max="11" min="11" style="82" width="15"/>
    <col collapsed="false" hidden="false" max="13" min="12" style="82" width="5.00510204081633"/>
    <col collapsed="false" hidden="false" max="14" min="14" style="82" width="5.28061224489796"/>
    <col collapsed="false" hidden="false" max="1025" min="15" style="82" width="10.8520408163265"/>
  </cols>
  <sheetData>
    <row r="1" customFormat="false" ht="15" hidden="false" customHeight="false" outlineLevel="0" collapsed="false">
      <c r="A1" s="0"/>
      <c r="B1" s="156" t="s">
        <v>502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customFormat="false" ht="15.75" hidden="false" customHeight="false" outlineLevel="0" collapsed="false">
      <c r="A2" s="0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customFormat="false" ht="4.5" hidden="false" customHeight="true" outlineLevel="0" collapsed="false">
      <c r="A3" s="0"/>
      <c r="B3" s="0"/>
      <c r="C3" s="0"/>
      <c r="D3" s="0"/>
      <c r="E3" s="0"/>
      <c r="F3" s="0"/>
      <c r="G3" s="0"/>
      <c r="H3" s="0"/>
      <c r="I3" s="0"/>
      <c r="J3" s="0"/>
      <c r="K3" s="0"/>
      <c r="L3" s="0"/>
      <c r="M3" s="0"/>
      <c r="N3" s="0"/>
    </row>
    <row r="4" customFormat="false" ht="15.75" hidden="false" customHeight="false" outlineLevel="0" collapsed="false">
      <c r="A4" s="0"/>
      <c r="B4" s="0"/>
      <c r="C4" s="84" t="s">
        <v>150</v>
      </c>
      <c r="D4" s="85" t="s">
        <v>475</v>
      </c>
      <c r="E4" s="0"/>
      <c r="F4" s="0"/>
      <c r="G4" s="0"/>
      <c r="H4" s="0"/>
      <c r="I4" s="0"/>
      <c r="J4" s="0"/>
      <c r="K4" s="86" t="s">
        <v>152</v>
      </c>
      <c r="L4" s="87" t="s">
        <v>225</v>
      </c>
      <c r="M4" s="0"/>
      <c r="N4" s="0"/>
    </row>
    <row r="5" customFormat="false" ht="15.75" hidden="false" customHeight="false" outlineLevel="0" collapsed="false">
      <c r="A5" s="0"/>
      <c r="B5" s="0"/>
      <c r="C5" s="88"/>
      <c r="D5" s="89"/>
      <c r="E5" s="0"/>
      <c r="F5" s="0"/>
      <c r="G5" s="0"/>
      <c r="H5" s="0"/>
      <c r="I5" s="0"/>
      <c r="J5" s="0"/>
      <c r="K5" s="86" t="s">
        <v>154</v>
      </c>
      <c r="L5" s="87" t="n">
        <v>28</v>
      </c>
      <c r="M5" s="90" t="n">
        <v>14</v>
      </c>
      <c r="N5" s="0"/>
    </row>
    <row r="6" customFormat="false" ht="3" hidden="false" customHeight="true" outlineLevel="0" collapsed="false">
      <c r="A6" s="0"/>
      <c r="B6" s="0"/>
      <c r="C6" s="0"/>
      <c r="D6" s="0"/>
      <c r="E6" s="0"/>
      <c r="F6" s="0"/>
      <c r="G6" s="0"/>
      <c r="H6" s="0"/>
      <c r="I6" s="0"/>
      <c r="J6" s="0"/>
      <c r="K6" s="0"/>
      <c r="L6" s="0"/>
      <c r="M6" s="0"/>
      <c r="N6" s="0"/>
    </row>
    <row r="7" customFormat="false" ht="15" hidden="false" customHeight="true" outlineLevel="0" collapsed="false">
      <c r="A7" s="0"/>
      <c r="B7" s="91" t="s">
        <v>155</v>
      </c>
      <c r="C7" s="92" t="s">
        <v>156</v>
      </c>
      <c r="D7" s="92"/>
      <c r="E7" s="93" t="s">
        <v>157</v>
      </c>
      <c r="F7" s="94" t="s">
        <v>158</v>
      </c>
      <c r="G7" s="95" t="s">
        <v>115</v>
      </c>
      <c r="H7" s="96"/>
      <c r="I7" s="91" t="s">
        <v>155</v>
      </c>
      <c r="J7" s="92" t="s">
        <v>159</v>
      </c>
      <c r="K7" s="92"/>
      <c r="L7" s="93" t="s">
        <v>158</v>
      </c>
      <c r="M7" s="94" t="s">
        <v>157</v>
      </c>
      <c r="N7" s="95" t="s">
        <v>115</v>
      </c>
    </row>
    <row r="8" customFormat="false" ht="15" hidden="false" customHeight="false" outlineLevel="0" collapsed="false">
      <c r="A8" s="0"/>
      <c r="B8" s="97" t="n">
        <v>2</v>
      </c>
      <c r="C8" s="98" t="s">
        <v>160</v>
      </c>
      <c r="D8" s="99" t="s">
        <v>503</v>
      </c>
      <c r="E8" s="100" t="n">
        <v>72</v>
      </c>
      <c r="F8" s="101" t="n">
        <v>65</v>
      </c>
      <c r="G8" s="102" t="n">
        <f aca="false">E8-F8</f>
        <v>7</v>
      </c>
      <c r="H8" s="0"/>
      <c r="I8" s="97" t="n">
        <v>1</v>
      </c>
      <c r="J8" s="99" t="s">
        <v>479</v>
      </c>
      <c r="K8" s="98" t="s">
        <v>163</v>
      </c>
      <c r="L8" s="99" t="n">
        <v>61</v>
      </c>
      <c r="M8" s="103" t="n">
        <v>58</v>
      </c>
      <c r="N8" s="104" t="n">
        <f aca="false">M8-L8</f>
        <v>-3</v>
      </c>
    </row>
    <row r="9" customFormat="false" ht="15" hidden="false" customHeight="false" outlineLevel="0" collapsed="false">
      <c r="A9" s="0"/>
      <c r="B9" s="97" t="n">
        <v>3</v>
      </c>
      <c r="C9" s="98" t="s">
        <v>160</v>
      </c>
      <c r="D9" s="99" t="s">
        <v>283</v>
      </c>
      <c r="E9" s="100" t="n">
        <v>76</v>
      </c>
      <c r="F9" s="101" t="n">
        <v>57</v>
      </c>
      <c r="G9" s="102" t="n">
        <f aca="false">E9-F9</f>
        <v>19</v>
      </c>
      <c r="H9" s="0"/>
      <c r="I9" s="97" t="n">
        <v>5</v>
      </c>
      <c r="J9" s="99" t="s">
        <v>504</v>
      </c>
      <c r="K9" s="98" t="s">
        <v>163</v>
      </c>
      <c r="L9" s="99" t="n">
        <v>62</v>
      </c>
      <c r="M9" s="103" t="n">
        <v>78</v>
      </c>
      <c r="N9" s="104" t="n">
        <f aca="false">M9-L9</f>
        <v>16</v>
      </c>
    </row>
    <row r="10" customFormat="false" ht="15" hidden="false" customHeight="false" outlineLevel="0" collapsed="false">
      <c r="A10" s="0"/>
      <c r="B10" s="97" t="n">
        <v>4</v>
      </c>
      <c r="C10" s="98" t="s">
        <v>160</v>
      </c>
      <c r="D10" s="99" t="s">
        <v>505</v>
      </c>
      <c r="E10" s="100" t="n">
        <v>80</v>
      </c>
      <c r="F10" s="101" t="n">
        <v>75</v>
      </c>
      <c r="G10" s="102" t="n">
        <f aca="false">E10-F10</f>
        <v>5</v>
      </c>
      <c r="H10" s="0"/>
      <c r="I10" s="97" t="n">
        <v>7</v>
      </c>
      <c r="J10" s="99" t="s">
        <v>464</v>
      </c>
      <c r="K10" s="98" t="s">
        <v>163</v>
      </c>
      <c r="L10" s="99" t="n">
        <v>90</v>
      </c>
      <c r="M10" s="103" t="n">
        <v>81</v>
      </c>
      <c r="N10" s="104" t="n">
        <f aca="false">M10-L10</f>
        <v>-9</v>
      </c>
    </row>
    <row r="11" customFormat="false" ht="15" hidden="false" customHeight="false" outlineLevel="0" collapsed="false">
      <c r="A11" s="0"/>
      <c r="B11" s="97" t="n">
        <v>6</v>
      </c>
      <c r="C11" s="98" t="s">
        <v>160</v>
      </c>
      <c r="D11" s="99" t="s">
        <v>484</v>
      </c>
      <c r="E11" s="100" t="n">
        <v>78</v>
      </c>
      <c r="F11" s="101" t="n">
        <v>100</v>
      </c>
      <c r="G11" s="102" t="n">
        <f aca="false">E11-F11</f>
        <v>-22</v>
      </c>
      <c r="H11" s="0"/>
      <c r="I11" s="97" t="n">
        <v>9</v>
      </c>
      <c r="J11" s="99" t="s">
        <v>497</v>
      </c>
      <c r="K11" s="98" t="s">
        <v>163</v>
      </c>
      <c r="L11" s="99" t="n">
        <v>86</v>
      </c>
      <c r="M11" s="103" t="n">
        <v>70</v>
      </c>
      <c r="N11" s="104" t="n">
        <f aca="false">M11-L11</f>
        <v>-16</v>
      </c>
    </row>
    <row r="12" customFormat="false" ht="15" hidden="false" customHeight="false" outlineLevel="0" collapsed="false">
      <c r="A12" s="0"/>
      <c r="B12" s="97" t="n">
        <v>8</v>
      </c>
      <c r="C12" s="98" t="s">
        <v>160</v>
      </c>
      <c r="D12" s="99" t="s">
        <v>506</v>
      </c>
      <c r="E12" s="100" t="n">
        <v>78</v>
      </c>
      <c r="F12" s="101" t="n">
        <v>74</v>
      </c>
      <c r="G12" s="102" t="n">
        <f aca="false">E12-F12</f>
        <v>4</v>
      </c>
      <c r="H12" s="0"/>
      <c r="I12" s="97" t="n">
        <v>11</v>
      </c>
      <c r="J12" s="99" t="s">
        <v>481</v>
      </c>
      <c r="K12" s="98" t="s">
        <v>163</v>
      </c>
      <c r="L12" s="99" t="n">
        <v>94</v>
      </c>
      <c r="M12" s="103" t="n">
        <v>76</v>
      </c>
      <c r="N12" s="104" t="n">
        <f aca="false">M12-L12</f>
        <v>-18</v>
      </c>
    </row>
    <row r="13" customFormat="false" ht="15" hidden="false" customHeight="false" outlineLevel="0" collapsed="false">
      <c r="A13" s="0"/>
      <c r="B13" s="97" t="n">
        <v>10</v>
      </c>
      <c r="C13" s="98" t="s">
        <v>160</v>
      </c>
      <c r="D13" s="99" t="s">
        <v>507</v>
      </c>
      <c r="E13" s="100" t="n">
        <v>83</v>
      </c>
      <c r="F13" s="101" t="n">
        <v>69</v>
      </c>
      <c r="G13" s="102" t="n">
        <f aca="false">E13-F13</f>
        <v>14</v>
      </c>
      <c r="H13" s="0"/>
      <c r="I13" s="97" t="n">
        <v>12</v>
      </c>
      <c r="J13" s="99" t="s">
        <v>498</v>
      </c>
      <c r="K13" s="98" t="s">
        <v>163</v>
      </c>
      <c r="L13" s="99" t="n">
        <v>77</v>
      </c>
      <c r="M13" s="103" t="n">
        <v>91</v>
      </c>
      <c r="N13" s="104" t="n">
        <f aca="false">M13-L13</f>
        <v>14</v>
      </c>
    </row>
    <row r="14" customFormat="false" ht="15" hidden="false" customHeight="false" outlineLevel="0" collapsed="false">
      <c r="A14" s="0"/>
      <c r="B14" s="97" t="n">
        <v>13</v>
      </c>
      <c r="C14" s="98" t="s">
        <v>160</v>
      </c>
      <c r="D14" s="99" t="s">
        <v>508</v>
      </c>
      <c r="E14" s="100" t="n">
        <v>74</v>
      </c>
      <c r="F14" s="101" t="n">
        <v>75</v>
      </c>
      <c r="G14" s="102" t="n">
        <f aca="false">E14-F14</f>
        <v>-1</v>
      </c>
      <c r="H14" s="0"/>
      <c r="I14" s="97" t="n">
        <v>15</v>
      </c>
      <c r="J14" s="99" t="s">
        <v>503</v>
      </c>
      <c r="K14" s="98" t="s">
        <v>163</v>
      </c>
      <c r="L14" s="99" t="n">
        <v>61</v>
      </c>
      <c r="M14" s="103" t="n">
        <v>67</v>
      </c>
      <c r="N14" s="104" t="n">
        <f aca="false">M14-L14</f>
        <v>6</v>
      </c>
    </row>
    <row r="15" customFormat="false" ht="15" hidden="false" customHeight="false" outlineLevel="0" collapsed="false">
      <c r="A15" s="0"/>
      <c r="B15" s="97" t="n">
        <v>14</v>
      </c>
      <c r="C15" s="98" t="s">
        <v>160</v>
      </c>
      <c r="D15" s="99" t="s">
        <v>479</v>
      </c>
      <c r="E15" s="100" t="n">
        <v>51</v>
      </c>
      <c r="F15" s="101" t="n">
        <v>80</v>
      </c>
      <c r="G15" s="102" t="n">
        <f aca="false">E15-F15</f>
        <v>-29</v>
      </c>
      <c r="H15" s="0"/>
      <c r="I15" s="97" t="n">
        <v>16</v>
      </c>
      <c r="J15" s="99" t="s">
        <v>283</v>
      </c>
      <c r="K15" s="98" t="s">
        <v>163</v>
      </c>
      <c r="L15" s="99" t="n">
        <v>63</v>
      </c>
      <c r="M15" s="103" t="n">
        <v>66</v>
      </c>
      <c r="N15" s="104" t="n">
        <f aca="false">M15-L15</f>
        <v>3</v>
      </c>
    </row>
    <row r="16" customFormat="false" ht="15" hidden="false" customHeight="false" outlineLevel="0" collapsed="false">
      <c r="A16" s="0"/>
      <c r="B16" s="97" t="n">
        <v>18</v>
      </c>
      <c r="C16" s="98" t="s">
        <v>160</v>
      </c>
      <c r="D16" s="99" t="s">
        <v>504</v>
      </c>
      <c r="E16" s="100" t="n">
        <v>84</v>
      </c>
      <c r="F16" s="101" t="n">
        <v>78</v>
      </c>
      <c r="G16" s="102" t="n">
        <f aca="false">E16-F16</f>
        <v>6</v>
      </c>
      <c r="H16" s="0"/>
      <c r="I16" s="97" t="n">
        <v>17</v>
      </c>
      <c r="J16" s="99" t="s">
        <v>495</v>
      </c>
      <c r="K16" s="98" t="s">
        <v>163</v>
      </c>
      <c r="L16" s="99" t="n">
        <v>75</v>
      </c>
      <c r="M16" s="103" t="n">
        <v>77</v>
      </c>
      <c r="N16" s="104" t="n">
        <f aca="false">M16-L16</f>
        <v>2</v>
      </c>
    </row>
    <row r="17" customFormat="false" ht="15" hidden="false" customHeight="false" outlineLevel="0" collapsed="false">
      <c r="A17" s="0"/>
      <c r="B17" s="97" t="n">
        <v>20</v>
      </c>
      <c r="C17" s="98" t="s">
        <v>160</v>
      </c>
      <c r="D17" s="99" t="s">
        <v>464</v>
      </c>
      <c r="E17" s="100" t="n">
        <v>69</v>
      </c>
      <c r="F17" s="101" t="n">
        <v>74</v>
      </c>
      <c r="G17" s="102" t="n">
        <f aca="false">E17-F17</f>
        <v>-5</v>
      </c>
      <c r="H17" s="0"/>
      <c r="I17" s="97" t="n">
        <v>19</v>
      </c>
      <c r="J17" s="99" t="s">
        <v>484</v>
      </c>
      <c r="K17" s="98" t="s">
        <v>163</v>
      </c>
      <c r="L17" s="99" t="n">
        <v>98</v>
      </c>
      <c r="M17" s="103" t="n">
        <v>76</v>
      </c>
      <c r="N17" s="104" t="n">
        <f aca="false">M17-L17</f>
        <v>-22</v>
      </c>
    </row>
    <row r="18" customFormat="false" ht="15" hidden="false" customHeight="false" outlineLevel="0" collapsed="false">
      <c r="A18" s="0"/>
      <c r="B18" s="97" t="n">
        <v>22</v>
      </c>
      <c r="C18" s="98" t="s">
        <v>160</v>
      </c>
      <c r="D18" s="99" t="s">
        <v>497</v>
      </c>
      <c r="E18" s="100" t="n">
        <v>87</v>
      </c>
      <c r="F18" s="101" t="n">
        <v>80</v>
      </c>
      <c r="G18" s="102" t="n">
        <f aca="false">E18-F18</f>
        <v>7</v>
      </c>
      <c r="H18" s="0"/>
      <c r="I18" s="97" t="n">
        <v>21</v>
      </c>
      <c r="J18" s="99" t="s">
        <v>506</v>
      </c>
      <c r="K18" s="98" t="s">
        <v>163</v>
      </c>
      <c r="L18" s="99" t="n">
        <v>70</v>
      </c>
      <c r="M18" s="103" t="n">
        <v>59</v>
      </c>
      <c r="N18" s="104" t="n">
        <f aca="false">M18-L18</f>
        <v>-11</v>
      </c>
    </row>
    <row r="19" customFormat="false" ht="15" hidden="false" customHeight="false" outlineLevel="0" collapsed="false">
      <c r="A19" s="0"/>
      <c r="B19" s="97" t="n">
        <v>24</v>
      </c>
      <c r="C19" s="98" t="s">
        <v>160</v>
      </c>
      <c r="D19" s="99" t="s">
        <v>481</v>
      </c>
      <c r="E19" s="100" t="n">
        <v>71</v>
      </c>
      <c r="F19" s="101" t="n">
        <v>87</v>
      </c>
      <c r="G19" s="102" t="n">
        <f aca="false">E19-F19</f>
        <v>-16</v>
      </c>
      <c r="H19" s="0"/>
      <c r="I19" s="97" t="n">
        <v>23</v>
      </c>
      <c r="J19" s="99" t="s">
        <v>507</v>
      </c>
      <c r="K19" s="98" t="s">
        <v>163</v>
      </c>
      <c r="L19" s="99" t="n">
        <v>86</v>
      </c>
      <c r="M19" s="103" t="n">
        <v>69</v>
      </c>
      <c r="N19" s="104" t="n">
        <f aca="false">M19-L19</f>
        <v>-17</v>
      </c>
    </row>
    <row r="20" customFormat="false" ht="15" hidden="false" customHeight="false" outlineLevel="0" collapsed="false">
      <c r="A20" s="0"/>
      <c r="B20" s="97" t="n">
        <v>25</v>
      </c>
      <c r="C20" s="98" t="s">
        <v>160</v>
      </c>
      <c r="D20" s="99" t="s">
        <v>498</v>
      </c>
      <c r="E20" s="100" t="n">
        <v>76</v>
      </c>
      <c r="F20" s="101" t="n">
        <v>72</v>
      </c>
      <c r="G20" s="102" t="n">
        <f aca="false">E20-F20</f>
        <v>4</v>
      </c>
      <c r="H20" s="0"/>
      <c r="I20" s="97" t="n">
        <v>26</v>
      </c>
      <c r="J20" s="99" t="s">
        <v>508</v>
      </c>
      <c r="K20" s="98" t="s">
        <v>163</v>
      </c>
      <c r="L20" s="99" t="n">
        <v>87</v>
      </c>
      <c r="M20" s="103" t="n">
        <v>65</v>
      </c>
      <c r="N20" s="104" t="n">
        <f aca="false">M20-L20</f>
        <v>-22</v>
      </c>
    </row>
    <row r="21" customFormat="false" ht="15" hidden="false" customHeight="false" outlineLevel="0" collapsed="false">
      <c r="A21" s="0"/>
      <c r="B21" s="97"/>
      <c r="C21" s="98"/>
      <c r="D21" s="99"/>
      <c r="E21" s="100"/>
      <c r="F21" s="101"/>
      <c r="G21" s="102"/>
      <c r="H21" s="0"/>
      <c r="I21" s="97"/>
      <c r="J21" s="99"/>
      <c r="K21" s="98"/>
      <c r="L21" s="99"/>
      <c r="M21" s="103"/>
      <c r="N21" s="104"/>
    </row>
    <row r="22" customFormat="false" ht="15" hidden="false" customHeight="false" outlineLevel="0" collapsed="false">
      <c r="A22" s="0"/>
      <c r="B22" s="97"/>
      <c r="C22" s="98"/>
      <c r="D22" s="98" t="s">
        <v>488</v>
      </c>
      <c r="E22" s="100"/>
      <c r="F22" s="101"/>
      <c r="G22" s="102"/>
      <c r="H22" s="0"/>
      <c r="I22" s="97"/>
      <c r="J22" s="98" t="s">
        <v>488</v>
      </c>
      <c r="K22" s="98"/>
      <c r="L22" s="99"/>
      <c r="M22" s="103"/>
      <c r="N22" s="104"/>
    </row>
    <row r="23" customFormat="false" ht="15" hidden="false" customHeight="false" outlineLevel="0" collapsed="false">
      <c r="A23" s="0"/>
      <c r="B23" s="97"/>
      <c r="C23" s="98" t="s">
        <v>160</v>
      </c>
      <c r="D23" s="99" t="s">
        <v>495</v>
      </c>
      <c r="E23" s="100" t="n">
        <v>74</v>
      </c>
      <c r="F23" s="101" t="n">
        <v>57</v>
      </c>
      <c r="G23" s="102" t="n">
        <f aca="false">E23-F23</f>
        <v>17</v>
      </c>
      <c r="H23" s="0"/>
      <c r="I23" s="97"/>
      <c r="J23" s="99" t="s">
        <v>495</v>
      </c>
      <c r="K23" s="98" t="s">
        <v>163</v>
      </c>
      <c r="L23" s="99" t="n">
        <v>69</v>
      </c>
      <c r="M23" s="103" t="n">
        <v>84</v>
      </c>
      <c r="N23" s="104" t="n">
        <f aca="false">M23-L23</f>
        <v>15</v>
      </c>
    </row>
    <row r="24" customFormat="false" ht="15" hidden="false" customHeight="false" outlineLevel="0" collapsed="false">
      <c r="A24" s="0"/>
      <c r="B24" s="97"/>
      <c r="C24" s="98"/>
      <c r="D24" s="99"/>
      <c r="E24" s="100"/>
      <c r="F24" s="101"/>
      <c r="G24" s="102"/>
      <c r="H24" s="0"/>
      <c r="I24" s="97"/>
      <c r="J24" s="99"/>
      <c r="K24" s="98"/>
      <c r="L24" s="99"/>
      <c r="M24" s="103"/>
      <c r="N24" s="104"/>
    </row>
    <row r="25" customFormat="false" ht="15" hidden="false" customHeight="false" outlineLevel="0" collapsed="false">
      <c r="A25" s="0"/>
      <c r="B25" s="97"/>
      <c r="C25" s="98"/>
      <c r="D25" s="99"/>
      <c r="E25" s="100"/>
      <c r="F25" s="101"/>
      <c r="G25" s="102"/>
      <c r="H25" s="0"/>
      <c r="I25" s="97"/>
      <c r="J25" s="99"/>
      <c r="K25" s="98"/>
      <c r="L25" s="99"/>
      <c r="M25" s="103"/>
      <c r="N25" s="104"/>
    </row>
    <row r="26" customFormat="false" ht="15" hidden="false" customHeight="false" outlineLevel="0" collapsed="false">
      <c r="A26" s="0"/>
      <c r="B26" s="97"/>
      <c r="C26" s="99"/>
      <c r="D26" s="99"/>
      <c r="E26" s="100"/>
      <c r="F26" s="101"/>
      <c r="G26" s="102"/>
      <c r="H26" s="0"/>
      <c r="I26" s="97"/>
      <c r="J26" s="99"/>
      <c r="K26" s="99"/>
      <c r="L26" s="99"/>
      <c r="M26" s="103"/>
      <c r="N26" s="105"/>
    </row>
    <row r="27" customFormat="false" ht="15.75" hidden="false" customHeight="false" outlineLevel="0" collapsed="false">
      <c r="A27" s="0"/>
      <c r="B27" s="106"/>
      <c r="C27" s="107" t="s">
        <v>108</v>
      </c>
      <c r="D27" s="108"/>
      <c r="E27" s="109" t="n">
        <f aca="false">SUM(E8:E25)</f>
        <v>1053</v>
      </c>
      <c r="F27" s="109" t="n">
        <f aca="false">SUM(F8:F25)</f>
        <v>1043</v>
      </c>
      <c r="G27" s="110" t="n">
        <f aca="false">SUM(G8:G25)</f>
        <v>10</v>
      </c>
      <c r="H27" s="0"/>
      <c r="I27" s="106"/>
      <c r="J27" s="108"/>
      <c r="K27" s="108"/>
      <c r="L27" s="108" t="n">
        <f aca="false">SUM(L8:L25)</f>
        <v>1079</v>
      </c>
      <c r="M27" s="108" t="n">
        <f aca="false">SUM(M8:M25)</f>
        <v>1017</v>
      </c>
      <c r="N27" s="111" t="n">
        <f aca="false">SUM(N8:N25)</f>
        <v>-62</v>
      </c>
    </row>
    <row r="28" customFormat="false" ht="7.5" hidden="false" customHeight="true" outlineLevel="0" collapsed="false">
      <c r="A28" s="0"/>
      <c r="B28" s="0"/>
      <c r="C28" s="0"/>
      <c r="D28" s="0"/>
      <c r="E28" s="0"/>
      <c r="F28" s="0"/>
      <c r="G28" s="0"/>
      <c r="H28" s="0"/>
      <c r="I28" s="0"/>
      <c r="J28" s="0"/>
      <c r="K28" s="0"/>
      <c r="L28" s="0"/>
      <c r="M28" s="0"/>
    </row>
    <row r="29" customFormat="false" ht="15.75" hidden="false" customHeight="false" outlineLevel="0" collapsed="false">
      <c r="A29" s="0"/>
      <c r="B29" s="0"/>
      <c r="C29" s="0"/>
      <c r="D29" s="0"/>
      <c r="E29" s="112" t="s">
        <v>180</v>
      </c>
      <c r="F29" s="113" t="s">
        <v>181</v>
      </c>
      <c r="G29" s="0"/>
      <c r="H29" s="0"/>
      <c r="I29" s="0"/>
      <c r="J29" s="114"/>
      <c r="K29" s="115"/>
      <c r="L29" s="93" t="s">
        <v>7</v>
      </c>
      <c r="M29" s="95" t="s">
        <v>8</v>
      </c>
    </row>
    <row r="30" customFormat="false" ht="15" hidden="false" customHeight="false" outlineLevel="0" collapsed="false">
      <c r="A30" s="0"/>
      <c r="B30" s="0"/>
      <c r="C30" s="0"/>
      <c r="D30" s="116" t="s">
        <v>182</v>
      </c>
      <c r="E30" s="117" t="n">
        <f aca="false">E27</f>
        <v>1053</v>
      </c>
      <c r="F30" s="118" t="n">
        <f aca="false">E30/$M$5</f>
        <v>75.2142857142857</v>
      </c>
      <c r="G30" s="0"/>
      <c r="H30" s="0"/>
      <c r="I30" s="0"/>
      <c r="J30" s="119" t="s">
        <v>183</v>
      </c>
      <c r="K30" s="99"/>
      <c r="L30" s="120" t="n">
        <v>9</v>
      </c>
      <c r="M30" s="121" t="n">
        <v>5</v>
      </c>
    </row>
    <row r="31" customFormat="false" ht="15" hidden="false" customHeight="false" outlineLevel="0" collapsed="false">
      <c r="A31" s="0"/>
      <c r="B31" s="0"/>
      <c r="C31" s="0"/>
      <c r="D31" s="157" t="s">
        <v>184</v>
      </c>
      <c r="E31" s="101" t="n">
        <f aca="false">F27</f>
        <v>1043</v>
      </c>
      <c r="F31" s="102" t="n">
        <f aca="false">E31/$M$5</f>
        <v>74.5</v>
      </c>
      <c r="G31" s="0"/>
      <c r="H31" s="0"/>
      <c r="I31" s="0"/>
      <c r="J31" s="119" t="s">
        <v>185</v>
      </c>
      <c r="K31" s="99"/>
      <c r="L31" s="120" t="n">
        <v>6</v>
      </c>
      <c r="M31" s="121" t="n">
        <v>8</v>
      </c>
    </row>
    <row r="32" customFormat="false" ht="15.75" hidden="false" customHeight="false" outlineLevel="0" collapsed="false">
      <c r="A32" s="89"/>
      <c r="B32" s="89"/>
      <c r="C32" s="89"/>
      <c r="D32" s="157" t="s">
        <v>186</v>
      </c>
      <c r="E32" s="101" t="n">
        <f aca="false">M27</f>
        <v>1017</v>
      </c>
      <c r="F32" s="102" t="n">
        <f aca="false">E32/$M$5</f>
        <v>72.6428571428571</v>
      </c>
      <c r="G32" s="89"/>
      <c r="H32" s="89"/>
      <c r="I32" s="89"/>
      <c r="J32" s="125" t="s">
        <v>187</v>
      </c>
      <c r="K32" s="108"/>
      <c r="L32" s="126" t="n">
        <f aca="false">L30+L31</f>
        <v>15</v>
      </c>
      <c r="M32" s="127" t="n">
        <f aca="false">M30+M31</f>
        <v>13</v>
      </c>
    </row>
    <row r="33" customFormat="false" ht="15" hidden="false" customHeight="false" outlineLevel="0" collapsed="false">
      <c r="A33" s="89"/>
      <c r="B33" s="128"/>
      <c r="C33" s="89"/>
      <c r="D33" s="157" t="s">
        <v>188</v>
      </c>
      <c r="E33" s="101" t="n">
        <f aca="false">L27</f>
        <v>1079</v>
      </c>
      <c r="F33" s="102" t="n">
        <f aca="false">E33/$M$5</f>
        <v>77.0714285714286</v>
      </c>
      <c r="G33" s="89"/>
      <c r="H33" s="89"/>
      <c r="I33" s="89"/>
      <c r="J33" s="131"/>
      <c r="K33" s="132"/>
      <c r="L33" s="133" t="s">
        <v>189</v>
      </c>
      <c r="M33" s="134" t="s">
        <v>190</v>
      </c>
    </row>
    <row r="34" customFormat="false" ht="15" hidden="false" customHeight="false" outlineLevel="0" collapsed="false">
      <c r="A34" s="89"/>
      <c r="B34" s="128"/>
      <c r="C34" s="89"/>
      <c r="D34" s="157" t="s">
        <v>191</v>
      </c>
      <c r="E34" s="101" t="n">
        <f aca="false">E30+E32</f>
        <v>2070</v>
      </c>
      <c r="F34" s="102" t="n">
        <f aca="false">E34/$L$5</f>
        <v>73.9285714285714</v>
      </c>
      <c r="G34" s="89"/>
      <c r="H34" s="89"/>
      <c r="I34" s="89"/>
      <c r="J34" s="154" t="s">
        <v>192</v>
      </c>
      <c r="K34" s="139"/>
      <c r="L34" s="140" t="n">
        <v>19</v>
      </c>
      <c r="M34" s="141" t="n">
        <v>29</v>
      </c>
    </row>
    <row r="35" customFormat="false" ht="15.75" hidden="false" customHeight="false" outlineLevel="0" collapsed="false">
      <c r="A35" s="89"/>
      <c r="B35" s="128"/>
      <c r="C35" s="89"/>
      <c r="D35" s="129" t="s">
        <v>193</v>
      </c>
      <c r="E35" s="130" t="n">
        <f aca="false">E31+E33</f>
        <v>2122</v>
      </c>
      <c r="F35" s="110" t="n">
        <f aca="false">E35/$L$5</f>
        <v>75.7857142857143</v>
      </c>
      <c r="G35" s="89"/>
      <c r="H35" s="89"/>
      <c r="I35" s="89"/>
      <c r="J35" s="155" t="s">
        <v>194</v>
      </c>
      <c r="K35" s="108"/>
      <c r="L35" s="143" t="n">
        <v>16</v>
      </c>
      <c r="M35" s="144" t="n">
        <v>22</v>
      </c>
    </row>
    <row r="36" customFormat="false" ht="15.75" hidden="false" customHeight="false" outlineLevel="0" collapsed="false">
      <c r="A36" s="89"/>
      <c r="B36" s="128"/>
      <c r="C36" s="89"/>
      <c r="D36" s="145"/>
      <c r="E36" s="146"/>
      <c r="F36" s="146"/>
      <c r="G36" s="89"/>
      <c r="H36" s="89"/>
      <c r="I36" s="89"/>
      <c r="J36" s="0"/>
      <c r="K36" s="0"/>
    </row>
    <row r="37" customFormat="false" ht="15.75" hidden="false" customHeight="false" outlineLevel="0" collapsed="false">
      <c r="C37" s="86" t="s">
        <v>195</v>
      </c>
      <c r="D37" s="220" t="s">
        <v>500</v>
      </c>
      <c r="E37" s="220"/>
      <c r="F37" s="220"/>
      <c r="G37" s="220"/>
      <c r="H37" s="220"/>
      <c r="I37" s="220"/>
      <c r="J37" s="220"/>
      <c r="K37" s="220"/>
    </row>
    <row r="38" customFormat="false" ht="15.75" hidden="false" customHeight="true" outlineLevel="0" collapsed="false">
      <c r="C38" s="148" t="s">
        <v>197</v>
      </c>
      <c r="D38" s="221" t="s">
        <v>509</v>
      </c>
      <c r="E38" s="221"/>
      <c r="F38" s="221"/>
      <c r="G38" s="221"/>
      <c r="H38" s="221"/>
      <c r="I38" s="221"/>
      <c r="J38" s="221"/>
      <c r="K38" s="221"/>
    </row>
    <row r="39" customFormat="false" ht="15.75" hidden="false" customHeight="false" outlineLevel="0" collapsed="false">
      <c r="C39" s="148"/>
      <c r="D39" s="221"/>
      <c r="E39" s="221"/>
      <c r="F39" s="221"/>
      <c r="G39" s="221"/>
      <c r="H39" s="221"/>
      <c r="I39" s="221"/>
      <c r="J39" s="221"/>
      <c r="K39" s="221"/>
    </row>
    <row r="40" customFormat="false" ht="15.75" hidden="false" customHeight="false" outlineLevel="0" collapsed="false">
      <c r="C40" s="148"/>
      <c r="D40" s="221"/>
      <c r="E40" s="221"/>
      <c r="F40" s="221"/>
      <c r="G40" s="221"/>
      <c r="H40" s="221"/>
      <c r="I40" s="221"/>
      <c r="J40" s="221"/>
      <c r="K40" s="221"/>
    </row>
  </sheetData>
  <mergeCells count="6">
    <mergeCell ref="B1:N2"/>
    <mergeCell ref="C7:D7"/>
    <mergeCell ref="J7:K7"/>
    <mergeCell ref="D37:K37"/>
    <mergeCell ref="C38:C40"/>
    <mergeCell ref="D38:K40"/>
  </mergeCells>
  <printOptions headings="false" gridLines="false" gridLinesSet="true" horizontalCentered="false" verticalCentered="false"/>
  <pageMargins left="0.315277777777778" right="0.315277777777778" top="0" bottom="0" header="0.511805555555555" footer="0.511805555555555"/>
  <pageSetup paperSize="77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4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P28" activeCellId="0" sqref="P28"/>
    </sheetView>
  </sheetViews>
  <sheetFormatPr defaultRowHeight="15"/>
  <cols>
    <col collapsed="false" hidden="false" max="1" min="1" style="82" width="1.70918367346939"/>
    <col collapsed="false" hidden="false" max="2" min="2" style="82" width="4.42857142857143"/>
    <col collapsed="false" hidden="false" max="3" min="3" style="82" width="15"/>
    <col collapsed="false" hidden="false" max="4" min="4" style="82" width="33.2908163265306"/>
    <col collapsed="false" hidden="false" max="5" min="5" style="82" width="4.70918367346939"/>
    <col collapsed="false" hidden="false" max="6" min="6" style="82" width="5.13775510204082"/>
    <col collapsed="false" hidden="false" max="7" min="7" style="82" width="5.85714285714286"/>
    <col collapsed="false" hidden="false" max="8" min="8" style="82" width="3.41836734693878"/>
    <col collapsed="false" hidden="false" max="9" min="9" style="82" width="4.86224489795918"/>
    <col collapsed="false" hidden="false" max="10" min="10" style="82" width="26"/>
    <col collapsed="false" hidden="false" max="11" min="11" style="82" width="15"/>
    <col collapsed="false" hidden="false" max="13" min="12" style="82" width="5.00510204081633"/>
    <col collapsed="false" hidden="false" max="14" min="14" style="82" width="5.28061224489796"/>
    <col collapsed="false" hidden="false" max="1025" min="15" style="82" width="10.8520408163265"/>
  </cols>
  <sheetData>
    <row r="1" customFormat="false" ht="15" hidden="false" customHeight="false" outlineLevel="0" collapsed="false">
      <c r="A1" s="0"/>
      <c r="B1" s="156" t="s">
        <v>510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customFormat="false" ht="15.75" hidden="false" customHeight="false" outlineLevel="0" collapsed="false">
      <c r="A2" s="0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customFormat="false" ht="4.5" hidden="false" customHeight="true" outlineLevel="0" collapsed="false">
      <c r="A3" s="0"/>
      <c r="B3" s="0"/>
      <c r="C3" s="0"/>
      <c r="D3" s="0"/>
      <c r="E3" s="0"/>
      <c r="F3" s="0"/>
      <c r="G3" s="0"/>
      <c r="H3" s="0"/>
      <c r="I3" s="0"/>
      <c r="J3" s="0"/>
      <c r="K3" s="0"/>
      <c r="L3" s="0"/>
      <c r="M3" s="0"/>
      <c r="N3" s="0"/>
    </row>
    <row r="4" customFormat="false" ht="15.75" hidden="false" customHeight="false" outlineLevel="0" collapsed="false">
      <c r="A4" s="0"/>
      <c r="B4" s="0"/>
      <c r="C4" s="84" t="s">
        <v>150</v>
      </c>
      <c r="D4" s="85" t="s">
        <v>475</v>
      </c>
      <c r="E4" s="0"/>
      <c r="F4" s="0"/>
      <c r="G4" s="0"/>
      <c r="H4" s="0"/>
      <c r="I4" s="0"/>
      <c r="J4" s="0"/>
      <c r="K4" s="86" t="s">
        <v>152</v>
      </c>
      <c r="L4" s="87" t="s">
        <v>225</v>
      </c>
      <c r="M4" s="0"/>
      <c r="N4" s="0"/>
    </row>
    <row r="5" customFormat="false" ht="15.75" hidden="false" customHeight="false" outlineLevel="0" collapsed="false">
      <c r="A5" s="0"/>
      <c r="B5" s="0"/>
      <c r="C5" s="88"/>
      <c r="D5" s="89"/>
      <c r="E5" s="0"/>
      <c r="F5" s="0"/>
      <c r="G5" s="0"/>
      <c r="H5" s="0"/>
      <c r="I5" s="0"/>
      <c r="J5" s="0"/>
      <c r="K5" s="86" t="s">
        <v>154</v>
      </c>
      <c r="L5" s="87" t="n">
        <v>28</v>
      </c>
      <c r="M5" s="90" t="n">
        <v>14</v>
      </c>
      <c r="N5" s="0"/>
    </row>
    <row r="6" customFormat="false" ht="3" hidden="false" customHeight="true" outlineLevel="0" collapsed="false">
      <c r="A6" s="0"/>
      <c r="B6" s="0"/>
      <c r="C6" s="0"/>
      <c r="D6" s="0"/>
      <c r="E6" s="0"/>
      <c r="F6" s="0"/>
      <c r="G6" s="0"/>
      <c r="H6" s="0"/>
      <c r="I6" s="0"/>
      <c r="J6" s="0"/>
      <c r="K6" s="0"/>
      <c r="L6" s="0"/>
      <c r="M6" s="0"/>
      <c r="N6" s="0"/>
    </row>
    <row r="7" customFormat="false" ht="15" hidden="false" customHeight="true" outlineLevel="0" collapsed="false">
      <c r="A7" s="0"/>
      <c r="B7" s="91" t="s">
        <v>155</v>
      </c>
      <c r="C7" s="92" t="s">
        <v>156</v>
      </c>
      <c r="D7" s="92"/>
      <c r="E7" s="93" t="s">
        <v>157</v>
      </c>
      <c r="F7" s="94" t="s">
        <v>158</v>
      </c>
      <c r="G7" s="95" t="s">
        <v>115</v>
      </c>
      <c r="H7" s="96"/>
      <c r="I7" s="91" t="s">
        <v>155</v>
      </c>
      <c r="J7" s="92" t="s">
        <v>159</v>
      </c>
      <c r="K7" s="92"/>
      <c r="L7" s="93" t="s">
        <v>158</v>
      </c>
      <c r="M7" s="94" t="s">
        <v>157</v>
      </c>
      <c r="N7" s="95" t="s">
        <v>115</v>
      </c>
    </row>
    <row r="8" customFormat="false" ht="15" hidden="false" customHeight="false" outlineLevel="0" collapsed="false">
      <c r="A8" s="0"/>
      <c r="B8" s="97" t="n">
        <v>2</v>
      </c>
      <c r="C8" s="98" t="s">
        <v>160</v>
      </c>
      <c r="D8" s="99" t="s">
        <v>511</v>
      </c>
      <c r="E8" s="100" t="n">
        <v>92</v>
      </c>
      <c r="F8" s="101" t="n">
        <v>82</v>
      </c>
      <c r="G8" s="102" t="n">
        <f aca="false">E8-F8</f>
        <v>10</v>
      </c>
      <c r="H8" s="0"/>
      <c r="I8" s="97" t="n">
        <v>1</v>
      </c>
      <c r="J8" s="99" t="s">
        <v>497</v>
      </c>
      <c r="K8" s="98" t="s">
        <v>163</v>
      </c>
      <c r="L8" s="99" t="n">
        <v>86</v>
      </c>
      <c r="M8" s="103" t="n">
        <v>75</v>
      </c>
      <c r="N8" s="104" t="n">
        <f aca="false">M8-L8</f>
        <v>-11</v>
      </c>
    </row>
    <row r="9" customFormat="false" ht="15" hidden="false" customHeight="false" outlineLevel="0" collapsed="false">
      <c r="A9" s="0"/>
      <c r="B9" s="97" t="n">
        <v>3</v>
      </c>
      <c r="C9" s="98" t="s">
        <v>160</v>
      </c>
      <c r="D9" s="99" t="s">
        <v>512</v>
      </c>
      <c r="E9" s="100" t="n">
        <v>68</v>
      </c>
      <c r="F9" s="101" t="n">
        <v>69</v>
      </c>
      <c r="G9" s="102" t="n">
        <f aca="false">E9-F9</f>
        <v>-1</v>
      </c>
      <c r="H9" s="0"/>
      <c r="I9" s="97" t="n">
        <v>4</v>
      </c>
      <c r="J9" s="99" t="s">
        <v>495</v>
      </c>
      <c r="K9" s="98" t="s">
        <v>163</v>
      </c>
      <c r="L9" s="99" t="n">
        <v>63</v>
      </c>
      <c r="M9" s="103" t="n">
        <v>66</v>
      </c>
      <c r="N9" s="104" t="n">
        <f aca="false">M9-L9</f>
        <v>3</v>
      </c>
    </row>
    <row r="10" customFormat="false" ht="15" hidden="false" customHeight="false" outlineLevel="0" collapsed="false">
      <c r="A10" s="0"/>
      <c r="B10" s="97" t="n">
        <v>5</v>
      </c>
      <c r="C10" s="98" t="s">
        <v>160</v>
      </c>
      <c r="D10" s="99" t="s">
        <v>513</v>
      </c>
      <c r="E10" s="100" t="n">
        <v>85</v>
      </c>
      <c r="F10" s="101" t="n">
        <v>89</v>
      </c>
      <c r="G10" s="102" t="n">
        <f aca="false">E10-F10</f>
        <v>-4</v>
      </c>
      <c r="H10" s="0"/>
      <c r="I10" s="97" t="n">
        <v>6</v>
      </c>
      <c r="J10" s="99" t="s">
        <v>464</v>
      </c>
      <c r="K10" s="98" t="s">
        <v>163</v>
      </c>
      <c r="L10" s="99" t="n">
        <v>91</v>
      </c>
      <c r="M10" s="103" t="n">
        <v>63</v>
      </c>
      <c r="N10" s="104" t="n">
        <f aca="false">M10-L10</f>
        <v>-28</v>
      </c>
    </row>
    <row r="11" customFormat="false" ht="15" hidden="false" customHeight="false" outlineLevel="0" collapsed="false">
      <c r="A11" s="0"/>
      <c r="B11" s="97" t="n">
        <v>7</v>
      </c>
      <c r="C11" s="98" t="s">
        <v>160</v>
      </c>
      <c r="D11" s="99" t="s">
        <v>514</v>
      </c>
      <c r="E11" s="100" t="n">
        <v>78</v>
      </c>
      <c r="F11" s="101" t="n">
        <v>71</v>
      </c>
      <c r="G11" s="102" t="n">
        <f aca="false">E11-F11</f>
        <v>7</v>
      </c>
      <c r="H11" s="0"/>
      <c r="I11" s="97" t="n">
        <v>8</v>
      </c>
      <c r="J11" s="99" t="s">
        <v>283</v>
      </c>
      <c r="K11" s="98" t="s">
        <v>163</v>
      </c>
      <c r="L11" s="99" t="n">
        <v>82</v>
      </c>
      <c r="M11" s="103" t="n">
        <v>62</v>
      </c>
      <c r="N11" s="104" t="n">
        <f aca="false">M11-L11</f>
        <v>-20</v>
      </c>
    </row>
    <row r="12" customFormat="false" ht="15" hidden="false" customHeight="false" outlineLevel="0" collapsed="false">
      <c r="A12" s="0"/>
      <c r="B12" s="97" t="n">
        <v>9</v>
      </c>
      <c r="C12" s="98" t="s">
        <v>160</v>
      </c>
      <c r="D12" s="99" t="s">
        <v>438</v>
      </c>
      <c r="E12" s="100" t="n">
        <v>78</v>
      </c>
      <c r="F12" s="101" t="n">
        <v>61</v>
      </c>
      <c r="G12" s="102" t="n">
        <f aca="false">E12-F12</f>
        <v>17</v>
      </c>
      <c r="H12" s="0"/>
      <c r="I12" s="97" t="n">
        <v>11</v>
      </c>
      <c r="J12" s="99" t="s">
        <v>515</v>
      </c>
      <c r="K12" s="98" t="s">
        <v>163</v>
      </c>
      <c r="L12" s="99" t="n">
        <v>80</v>
      </c>
      <c r="M12" s="103" t="n">
        <v>71</v>
      </c>
      <c r="N12" s="104" t="n">
        <f aca="false">M12-L12</f>
        <v>-9</v>
      </c>
    </row>
    <row r="13" customFormat="false" ht="15" hidden="false" customHeight="false" outlineLevel="0" collapsed="false">
      <c r="A13" s="0"/>
      <c r="B13" s="97" t="n">
        <v>10</v>
      </c>
      <c r="C13" s="98" t="s">
        <v>160</v>
      </c>
      <c r="D13" s="99" t="s">
        <v>494</v>
      </c>
      <c r="E13" s="100" t="n">
        <v>73</v>
      </c>
      <c r="F13" s="101" t="n">
        <v>56</v>
      </c>
      <c r="G13" s="102" t="n">
        <f aca="false">E13-F13</f>
        <v>17</v>
      </c>
      <c r="H13" s="0"/>
      <c r="I13" s="97" t="n">
        <v>13</v>
      </c>
      <c r="J13" s="99" t="s">
        <v>503</v>
      </c>
      <c r="K13" s="98" t="s">
        <v>163</v>
      </c>
      <c r="L13" s="99" t="n">
        <v>55</v>
      </c>
      <c r="M13" s="103" t="n">
        <v>57</v>
      </c>
      <c r="N13" s="104" t="n">
        <f aca="false">M13-L13</f>
        <v>2</v>
      </c>
    </row>
    <row r="14" customFormat="false" ht="15" hidden="false" customHeight="false" outlineLevel="0" collapsed="false">
      <c r="A14" s="0"/>
      <c r="B14" s="97" t="n">
        <v>12</v>
      </c>
      <c r="C14" s="98" t="s">
        <v>160</v>
      </c>
      <c r="D14" s="99" t="s">
        <v>481</v>
      </c>
      <c r="E14" s="100" t="n">
        <v>91</v>
      </c>
      <c r="F14" s="101" t="n">
        <v>73</v>
      </c>
      <c r="G14" s="102" t="n">
        <f aca="false">E14-F14</f>
        <v>18</v>
      </c>
      <c r="H14" s="0"/>
      <c r="I14" s="97" t="n">
        <v>16</v>
      </c>
      <c r="J14" s="99" t="s">
        <v>511</v>
      </c>
      <c r="K14" s="98" t="s">
        <v>163</v>
      </c>
      <c r="L14" s="99" t="n">
        <v>80</v>
      </c>
      <c r="M14" s="103" t="n">
        <v>71</v>
      </c>
      <c r="N14" s="104" t="n">
        <f aca="false">M14-L14</f>
        <v>-9</v>
      </c>
    </row>
    <row r="15" customFormat="false" ht="15" hidden="false" customHeight="false" outlineLevel="0" collapsed="false">
      <c r="A15" s="0"/>
      <c r="B15" s="97" t="n">
        <v>14</v>
      </c>
      <c r="C15" s="98" t="s">
        <v>160</v>
      </c>
      <c r="D15" s="99" t="s">
        <v>479</v>
      </c>
      <c r="E15" s="100" t="n">
        <v>77</v>
      </c>
      <c r="F15" s="101" t="n">
        <v>74</v>
      </c>
      <c r="G15" s="102" t="n">
        <f aca="false">E15-F15</f>
        <v>3</v>
      </c>
      <c r="H15" s="0"/>
      <c r="I15" s="97" t="n">
        <v>17</v>
      </c>
      <c r="J15" s="99" t="s">
        <v>512</v>
      </c>
      <c r="K15" s="98" t="s">
        <v>163</v>
      </c>
      <c r="L15" s="99" t="n">
        <v>91</v>
      </c>
      <c r="M15" s="103" t="n">
        <v>77</v>
      </c>
      <c r="N15" s="104" t="n">
        <f aca="false">M15-L15</f>
        <v>-14</v>
      </c>
    </row>
    <row r="16" customFormat="false" ht="15" hidden="false" customHeight="false" outlineLevel="0" collapsed="false">
      <c r="A16" s="0"/>
      <c r="B16" s="97" t="n">
        <v>15</v>
      </c>
      <c r="C16" s="98" t="s">
        <v>160</v>
      </c>
      <c r="D16" s="99" t="s">
        <v>497</v>
      </c>
      <c r="E16" s="100" t="n">
        <v>73</v>
      </c>
      <c r="F16" s="101" t="n">
        <v>75</v>
      </c>
      <c r="G16" s="102" t="n">
        <f aca="false">E16-F16</f>
        <v>-2</v>
      </c>
      <c r="H16" s="0"/>
      <c r="I16" s="97" t="n">
        <v>19</v>
      </c>
      <c r="J16" s="99" t="s">
        <v>516</v>
      </c>
      <c r="K16" s="98" t="s">
        <v>163</v>
      </c>
      <c r="L16" s="99" t="n">
        <v>68</v>
      </c>
      <c r="M16" s="103" t="n">
        <v>71</v>
      </c>
      <c r="N16" s="104" t="n">
        <f aca="false">M16-L16</f>
        <v>3</v>
      </c>
    </row>
    <row r="17" customFormat="false" ht="15" hidden="false" customHeight="false" outlineLevel="0" collapsed="false">
      <c r="A17" s="0"/>
      <c r="B17" s="97" t="n">
        <v>18</v>
      </c>
      <c r="C17" s="98" t="s">
        <v>160</v>
      </c>
      <c r="D17" s="99" t="s">
        <v>495</v>
      </c>
      <c r="E17" s="100" t="n">
        <v>71</v>
      </c>
      <c r="F17" s="101" t="n">
        <v>60</v>
      </c>
      <c r="G17" s="102" t="n">
        <f aca="false">E17-F17</f>
        <v>11</v>
      </c>
      <c r="H17" s="0"/>
      <c r="I17" s="97" t="n">
        <v>21</v>
      </c>
      <c r="J17" s="99" t="s">
        <v>514</v>
      </c>
      <c r="K17" s="98" t="s">
        <v>163</v>
      </c>
      <c r="L17" s="99" t="n">
        <v>92</v>
      </c>
      <c r="M17" s="103" t="n">
        <v>91</v>
      </c>
      <c r="N17" s="104" t="n">
        <f aca="false">M17-L17</f>
        <v>-1</v>
      </c>
    </row>
    <row r="18" customFormat="false" ht="15" hidden="false" customHeight="false" outlineLevel="0" collapsed="false">
      <c r="A18" s="0"/>
      <c r="B18" s="97" t="n">
        <v>20</v>
      </c>
      <c r="C18" s="98" t="s">
        <v>160</v>
      </c>
      <c r="D18" s="99" t="s">
        <v>464</v>
      </c>
      <c r="E18" s="100" t="n">
        <v>71</v>
      </c>
      <c r="F18" s="101" t="n">
        <v>67</v>
      </c>
      <c r="G18" s="102" t="n">
        <f aca="false">E18-F18</f>
        <v>4</v>
      </c>
      <c r="H18" s="0"/>
      <c r="I18" s="97" t="n">
        <v>23</v>
      </c>
      <c r="J18" s="99" t="s">
        <v>438</v>
      </c>
      <c r="K18" s="98" t="s">
        <v>163</v>
      </c>
      <c r="L18" s="99" t="n">
        <v>64</v>
      </c>
      <c r="M18" s="103" t="n">
        <v>92</v>
      </c>
      <c r="N18" s="104" t="n">
        <f aca="false">M18-L18</f>
        <v>28</v>
      </c>
    </row>
    <row r="19" customFormat="false" ht="15" hidden="false" customHeight="false" outlineLevel="0" collapsed="false">
      <c r="A19" s="0"/>
      <c r="B19" s="97" t="n">
        <v>22</v>
      </c>
      <c r="C19" s="98" t="s">
        <v>160</v>
      </c>
      <c r="D19" s="99" t="s">
        <v>283</v>
      </c>
      <c r="E19" s="100" t="n">
        <v>75</v>
      </c>
      <c r="F19" s="101" t="n">
        <v>79</v>
      </c>
      <c r="G19" s="102" t="n">
        <f aca="false">E19-F19</f>
        <v>-4</v>
      </c>
      <c r="H19" s="0"/>
      <c r="I19" s="97" t="n">
        <v>24</v>
      </c>
      <c r="J19" s="99" t="s">
        <v>494</v>
      </c>
      <c r="K19" s="98" t="s">
        <v>163</v>
      </c>
      <c r="L19" s="99" t="n">
        <v>65</v>
      </c>
      <c r="M19" s="103" t="n">
        <v>82</v>
      </c>
      <c r="N19" s="104" t="n">
        <f aca="false">M19-L19</f>
        <v>17</v>
      </c>
    </row>
    <row r="20" customFormat="false" ht="15" hidden="false" customHeight="false" outlineLevel="0" collapsed="false">
      <c r="A20" s="0"/>
      <c r="B20" s="97" t="n">
        <v>25</v>
      </c>
      <c r="C20" s="98" t="s">
        <v>160</v>
      </c>
      <c r="D20" s="99" t="s">
        <v>515</v>
      </c>
      <c r="E20" s="100" t="n">
        <v>81</v>
      </c>
      <c r="F20" s="101" t="n">
        <v>63</v>
      </c>
      <c r="G20" s="102" t="n">
        <f aca="false">E20-F20</f>
        <v>18</v>
      </c>
      <c r="H20" s="0"/>
      <c r="I20" s="97" t="n">
        <v>26</v>
      </c>
      <c r="J20" s="99" t="s">
        <v>481</v>
      </c>
      <c r="K20" s="98" t="s">
        <v>163</v>
      </c>
      <c r="L20" s="99" t="n">
        <v>76</v>
      </c>
      <c r="M20" s="103" t="n">
        <v>82</v>
      </c>
      <c r="N20" s="104" t="n">
        <f aca="false">M20-L20</f>
        <v>6</v>
      </c>
    </row>
    <row r="21" customFormat="false" ht="15" hidden="false" customHeight="false" outlineLevel="0" collapsed="false">
      <c r="A21" s="0"/>
      <c r="B21" s="97" t="n">
        <v>27</v>
      </c>
      <c r="C21" s="98" t="s">
        <v>160</v>
      </c>
      <c r="D21" s="99" t="s">
        <v>503</v>
      </c>
      <c r="E21" s="100" t="n">
        <v>71</v>
      </c>
      <c r="F21" s="101" t="n">
        <v>72</v>
      </c>
      <c r="G21" s="102" t="n">
        <f aca="false">E21-F21</f>
        <v>-1</v>
      </c>
      <c r="H21" s="0"/>
      <c r="I21" s="97" t="n">
        <v>28</v>
      </c>
      <c r="J21" s="99" t="s">
        <v>479</v>
      </c>
      <c r="K21" s="98" t="s">
        <v>163</v>
      </c>
      <c r="L21" s="99" t="n">
        <v>94</v>
      </c>
      <c r="M21" s="103" t="n">
        <v>74</v>
      </c>
      <c r="N21" s="104" t="n">
        <f aca="false">M21-L21</f>
        <v>-20</v>
      </c>
    </row>
    <row r="22" customFormat="false" ht="15" hidden="false" customHeight="false" outlineLevel="0" collapsed="false">
      <c r="A22" s="0"/>
      <c r="B22" s="97"/>
      <c r="C22" s="98"/>
      <c r="D22" s="99"/>
      <c r="E22" s="100"/>
      <c r="F22" s="101"/>
      <c r="G22" s="102"/>
      <c r="H22" s="0"/>
      <c r="I22" s="97"/>
      <c r="J22" s="99"/>
      <c r="K22" s="98"/>
      <c r="L22" s="99"/>
      <c r="M22" s="103"/>
      <c r="N22" s="104"/>
    </row>
    <row r="23" customFormat="false" ht="15" hidden="false" customHeight="false" outlineLevel="0" collapsed="false">
      <c r="A23" s="0"/>
      <c r="B23" s="97"/>
      <c r="C23" s="98"/>
      <c r="D23" s="99"/>
      <c r="E23" s="100"/>
      <c r="F23" s="101"/>
      <c r="G23" s="102"/>
      <c r="H23" s="0"/>
      <c r="I23" s="97"/>
      <c r="J23" s="99"/>
      <c r="K23" s="98"/>
      <c r="L23" s="99"/>
      <c r="M23" s="103"/>
      <c r="N23" s="104"/>
    </row>
    <row r="24" customFormat="false" ht="15" hidden="false" customHeight="false" outlineLevel="0" collapsed="false">
      <c r="A24" s="0"/>
      <c r="B24" s="97"/>
      <c r="C24" s="98"/>
      <c r="D24" s="99"/>
      <c r="E24" s="100"/>
      <c r="F24" s="101"/>
      <c r="G24" s="102"/>
      <c r="H24" s="0"/>
      <c r="I24" s="97"/>
      <c r="J24" s="99"/>
      <c r="K24" s="98"/>
      <c r="L24" s="99"/>
      <c r="M24" s="103"/>
      <c r="N24" s="104"/>
    </row>
    <row r="25" customFormat="false" ht="15" hidden="false" customHeight="false" outlineLevel="0" collapsed="false">
      <c r="A25" s="0"/>
      <c r="B25" s="97"/>
      <c r="C25" s="98"/>
      <c r="D25" s="99"/>
      <c r="E25" s="100"/>
      <c r="F25" s="101"/>
      <c r="G25" s="102"/>
      <c r="H25" s="0"/>
      <c r="I25" s="97"/>
      <c r="J25" s="99"/>
      <c r="K25" s="98"/>
      <c r="L25" s="99"/>
      <c r="M25" s="103"/>
      <c r="N25" s="104"/>
    </row>
    <row r="26" customFormat="false" ht="15" hidden="false" customHeight="false" outlineLevel="0" collapsed="false">
      <c r="A26" s="0"/>
      <c r="B26" s="97"/>
      <c r="C26" s="99"/>
      <c r="D26" s="99"/>
      <c r="E26" s="100"/>
      <c r="F26" s="101"/>
      <c r="G26" s="102"/>
      <c r="H26" s="0"/>
      <c r="I26" s="97"/>
      <c r="J26" s="99"/>
      <c r="K26" s="99"/>
      <c r="L26" s="99"/>
      <c r="M26" s="103"/>
      <c r="N26" s="105"/>
    </row>
    <row r="27" customFormat="false" ht="15.75" hidden="false" customHeight="false" outlineLevel="0" collapsed="false">
      <c r="A27" s="0"/>
      <c r="B27" s="106"/>
      <c r="C27" s="107" t="s">
        <v>108</v>
      </c>
      <c r="D27" s="108"/>
      <c r="E27" s="109" t="n">
        <f aca="false">SUM(E8:E25)</f>
        <v>1084</v>
      </c>
      <c r="F27" s="109" t="n">
        <f aca="false">SUM(F8:F25)</f>
        <v>991</v>
      </c>
      <c r="G27" s="110" t="n">
        <f aca="false">SUM(G8:G25)</f>
        <v>93</v>
      </c>
      <c r="H27" s="0"/>
      <c r="I27" s="106"/>
      <c r="J27" s="108"/>
      <c r="K27" s="108"/>
      <c r="L27" s="108" t="n">
        <f aca="false">SUM(L8:L25)</f>
        <v>1087</v>
      </c>
      <c r="M27" s="108" t="n">
        <f aca="false">SUM(M8:M25)</f>
        <v>1034</v>
      </c>
      <c r="N27" s="110" t="n">
        <f aca="false">SUM(N8:N25)</f>
        <v>-53</v>
      </c>
    </row>
    <row r="28" customFormat="false" ht="7.5" hidden="false" customHeight="true" outlineLevel="0" collapsed="false">
      <c r="A28" s="0"/>
      <c r="B28" s="0"/>
      <c r="C28" s="0"/>
      <c r="D28" s="0"/>
      <c r="E28" s="0"/>
      <c r="F28" s="0"/>
      <c r="G28" s="0"/>
      <c r="H28" s="0"/>
      <c r="I28" s="0"/>
      <c r="J28" s="0"/>
      <c r="K28" s="0"/>
      <c r="L28" s="0"/>
      <c r="M28" s="0"/>
    </row>
    <row r="29" customFormat="false" ht="15.75" hidden="false" customHeight="false" outlineLevel="0" collapsed="false">
      <c r="A29" s="0"/>
      <c r="B29" s="0"/>
      <c r="C29" s="0"/>
      <c r="D29" s="0"/>
      <c r="E29" s="112" t="s">
        <v>180</v>
      </c>
      <c r="F29" s="113" t="s">
        <v>181</v>
      </c>
      <c r="G29" s="0"/>
      <c r="H29" s="0"/>
      <c r="I29" s="0"/>
      <c r="J29" s="114"/>
      <c r="K29" s="115"/>
      <c r="L29" s="93" t="s">
        <v>7</v>
      </c>
      <c r="M29" s="95" t="s">
        <v>8</v>
      </c>
    </row>
    <row r="30" customFormat="false" ht="15" hidden="false" customHeight="false" outlineLevel="0" collapsed="false">
      <c r="A30" s="0"/>
      <c r="B30" s="0"/>
      <c r="C30" s="0"/>
      <c r="D30" s="116" t="s">
        <v>182</v>
      </c>
      <c r="E30" s="117" t="n">
        <f aca="false">E27</f>
        <v>1084</v>
      </c>
      <c r="F30" s="118" t="n">
        <f aca="false">E30/$M$5</f>
        <v>77.4285714285714</v>
      </c>
      <c r="G30" s="0"/>
      <c r="H30" s="0"/>
      <c r="I30" s="0"/>
      <c r="J30" s="119" t="s">
        <v>183</v>
      </c>
      <c r="K30" s="99"/>
      <c r="L30" s="120" t="n">
        <v>9</v>
      </c>
      <c r="M30" s="121" t="n">
        <v>5</v>
      </c>
    </row>
    <row r="31" customFormat="false" ht="15" hidden="false" customHeight="false" outlineLevel="0" collapsed="false">
      <c r="A31" s="0"/>
      <c r="B31" s="0"/>
      <c r="C31" s="0"/>
      <c r="D31" s="157" t="s">
        <v>184</v>
      </c>
      <c r="E31" s="101" t="n">
        <f aca="false">F27</f>
        <v>991</v>
      </c>
      <c r="F31" s="102" t="n">
        <f aca="false">E31/$M$5</f>
        <v>70.7857142857143</v>
      </c>
      <c r="G31" s="0"/>
      <c r="H31" s="0"/>
      <c r="I31" s="0"/>
      <c r="J31" s="119" t="s">
        <v>185</v>
      </c>
      <c r="K31" s="99"/>
      <c r="L31" s="120" t="n">
        <v>6</v>
      </c>
      <c r="M31" s="121" t="n">
        <v>8</v>
      </c>
    </row>
    <row r="32" customFormat="false" ht="15.75" hidden="false" customHeight="false" outlineLevel="0" collapsed="false">
      <c r="A32" s="89"/>
      <c r="B32" s="89"/>
      <c r="C32" s="89"/>
      <c r="D32" s="157" t="s">
        <v>186</v>
      </c>
      <c r="E32" s="101" t="n">
        <f aca="false">M27</f>
        <v>1034</v>
      </c>
      <c r="F32" s="102" t="n">
        <f aca="false">E32/$M$5</f>
        <v>73.8571428571429</v>
      </c>
      <c r="G32" s="89"/>
      <c r="H32" s="89"/>
      <c r="I32" s="89"/>
      <c r="J32" s="125" t="s">
        <v>187</v>
      </c>
      <c r="K32" s="108"/>
      <c r="L32" s="126" t="n">
        <f aca="false">L30+L31</f>
        <v>15</v>
      </c>
      <c r="M32" s="127" t="n">
        <f aca="false">M30+M31</f>
        <v>13</v>
      </c>
    </row>
    <row r="33" customFormat="false" ht="15" hidden="false" customHeight="false" outlineLevel="0" collapsed="false">
      <c r="A33" s="89"/>
      <c r="B33" s="128"/>
      <c r="C33" s="89"/>
      <c r="D33" s="157" t="s">
        <v>188</v>
      </c>
      <c r="E33" s="101" t="n">
        <f aca="false">L27</f>
        <v>1087</v>
      </c>
      <c r="F33" s="102" t="n">
        <f aca="false">E33/$M$5</f>
        <v>77.6428571428571</v>
      </c>
      <c r="G33" s="89"/>
      <c r="H33" s="89"/>
      <c r="I33" s="89"/>
      <c r="J33" s="131"/>
      <c r="K33" s="132"/>
      <c r="L33" s="133" t="s">
        <v>189</v>
      </c>
      <c r="M33" s="134" t="s">
        <v>190</v>
      </c>
    </row>
    <row r="34" customFormat="false" ht="15" hidden="false" customHeight="false" outlineLevel="0" collapsed="false">
      <c r="A34" s="89"/>
      <c r="B34" s="128"/>
      <c r="C34" s="89"/>
      <c r="D34" s="157" t="s">
        <v>191</v>
      </c>
      <c r="E34" s="101" t="n">
        <f aca="false">E30+E32</f>
        <v>2118</v>
      </c>
      <c r="F34" s="102" t="n">
        <f aca="false">E34/$L$5</f>
        <v>75.6428571428571</v>
      </c>
      <c r="G34" s="89"/>
      <c r="H34" s="89"/>
      <c r="I34" s="89"/>
      <c r="J34" s="154" t="s">
        <v>192</v>
      </c>
      <c r="K34" s="139"/>
      <c r="L34" s="140" t="n">
        <v>18</v>
      </c>
      <c r="M34" s="141" t="n">
        <v>4</v>
      </c>
    </row>
    <row r="35" customFormat="false" ht="15.75" hidden="false" customHeight="false" outlineLevel="0" collapsed="false">
      <c r="A35" s="89"/>
      <c r="B35" s="128"/>
      <c r="C35" s="89"/>
      <c r="D35" s="129" t="s">
        <v>193</v>
      </c>
      <c r="E35" s="130" t="n">
        <f aca="false">E31+E33</f>
        <v>2078</v>
      </c>
      <c r="F35" s="110" t="n">
        <f aca="false">E35/$L$5</f>
        <v>74.2142857142857</v>
      </c>
      <c r="G35" s="89"/>
      <c r="H35" s="89"/>
      <c r="I35" s="89"/>
      <c r="J35" s="155" t="s">
        <v>194</v>
      </c>
      <c r="K35" s="108"/>
      <c r="L35" s="143" t="n">
        <v>28</v>
      </c>
      <c r="M35" s="144" t="n">
        <v>28</v>
      </c>
    </row>
    <row r="36" customFormat="false" ht="15.75" hidden="false" customHeight="false" outlineLevel="0" collapsed="false">
      <c r="A36" s="89"/>
      <c r="B36" s="128"/>
      <c r="C36" s="89"/>
      <c r="D36" s="145"/>
      <c r="E36" s="146"/>
      <c r="F36" s="146"/>
      <c r="G36" s="89"/>
      <c r="H36" s="89"/>
      <c r="I36" s="89"/>
      <c r="J36" s="0"/>
      <c r="K36" s="0"/>
    </row>
    <row r="37" customFormat="false" ht="15.75" hidden="false" customHeight="false" outlineLevel="0" collapsed="false">
      <c r="C37" s="86" t="s">
        <v>195</v>
      </c>
      <c r="D37" s="147" t="s">
        <v>500</v>
      </c>
      <c r="E37" s="147"/>
      <c r="F37" s="147"/>
      <c r="G37" s="147"/>
      <c r="H37" s="147"/>
      <c r="I37" s="147"/>
      <c r="J37" s="147"/>
      <c r="K37" s="147"/>
    </row>
    <row r="38" customFormat="false" ht="15.75" hidden="false" customHeight="true" outlineLevel="0" collapsed="false">
      <c r="C38" s="148" t="s">
        <v>197</v>
      </c>
      <c r="D38" s="149" t="s">
        <v>517</v>
      </c>
      <c r="E38" s="149"/>
      <c r="F38" s="149"/>
      <c r="G38" s="149"/>
      <c r="H38" s="149"/>
      <c r="I38" s="149"/>
      <c r="J38" s="149"/>
      <c r="K38" s="149"/>
    </row>
    <row r="39" customFormat="false" ht="15.75" hidden="false" customHeight="false" outlineLevel="0" collapsed="false">
      <c r="C39" s="148"/>
      <c r="D39" s="149"/>
      <c r="E39" s="149"/>
      <c r="F39" s="149"/>
      <c r="G39" s="149"/>
      <c r="H39" s="149"/>
      <c r="I39" s="149"/>
      <c r="J39" s="149"/>
      <c r="K39" s="149"/>
    </row>
    <row r="40" customFormat="false" ht="15.75" hidden="false" customHeight="false" outlineLevel="0" collapsed="false">
      <c r="C40" s="148"/>
      <c r="D40" s="149"/>
      <c r="E40" s="149"/>
      <c r="F40" s="149"/>
      <c r="G40" s="149"/>
      <c r="H40" s="149"/>
      <c r="I40" s="149"/>
      <c r="J40" s="149"/>
      <c r="K40" s="149"/>
    </row>
  </sheetData>
  <mergeCells count="6">
    <mergeCell ref="B1:N2"/>
    <mergeCell ref="C7:D7"/>
    <mergeCell ref="J7:K7"/>
    <mergeCell ref="D37:K37"/>
    <mergeCell ref="C38:C40"/>
    <mergeCell ref="D38:K40"/>
  </mergeCells>
  <printOptions headings="false" gridLines="false" gridLinesSet="true" horizontalCentered="false" verticalCentered="false"/>
  <pageMargins left="0.315277777777778" right="0.315277777777778" top="0" bottom="0" header="0.511805555555555" footer="0.511805555555555"/>
  <pageSetup paperSize="77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4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O17" activeCellId="0" sqref="O17"/>
    </sheetView>
  </sheetViews>
  <sheetFormatPr defaultRowHeight="15"/>
  <cols>
    <col collapsed="false" hidden="false" max="1" min="1" style="82" width="1.70918367346939"/>
    <col collapsed="false" hidden="false" max="2" min="2" style="82" width="4.42857142857143"/>
    <col collapsed="false" hidden="false" max="3" min="3" style="82" width="15"/>
    <col collapsed="false" hidden="false" max="4" min="4" style="82" width="33.2908163265306"/>
    <col collapsed="false" hidden="false" max="5" min="5" style="82" width="4.70918367346939"/>
    <col collapsed="false" hidden="false" max="6" min="6" style="82" width="5.13775510204082"/>
    <col collapsed="false" hidden="false" max="7" min="7" style="82" width="5.85714285714286"/>
    <col collapsed="false" hidden="false" max="8" min="8" style="82" width="3.41836734693878"/>
    <col collapsed="false" hidden="false" max="9" min="9" style="82" width="4.86224489795918"/>
    <col collapsed="false" hidden="false" max="10" min="10" style="82" width="26"/>
    <col collapsed="false" hidden="false" max="11" min="11" style="82" width="15"/>
    <col collapsed="false" hidden="false" max="13" min="12" style="82" width="4.42857142857143"/>
    <col collapsed="false" hidden="false" max="14" min="14" style="82" width="5.28061224489796"/>
    <col collapsed="false" hidden="false" max="1025" min="15" style="82" width="10.8520408163265"/>
  </cols>
  <sheetData>
    <row r="1" customFormat="false" ht="15" hidden="false" customHeight="false" outlineLevel="0" collapsed="false">
      <c r="A1" s="0"/>
      <c r="B1" s="156" t="s">
        <v>518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customFormat="false" ht="15.75" hidden="false" customHeight="false" outlineLevel="0" collapsed="false">
      <c r="A2" s="0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customFormat="false" ht="4.5" hidden="false" customHeight="true" outlineLevel="0" collapsed="false">
      <c r="A3" s="0"/>
      <c r="B3" s="0"/>
      <c r="C3" s="0"/>
      <c r="D3" s="0"/>
      <c r="E3" s="0"/>
      <c r="F3" s="0"/>
      <c r="G3" s="0"/>
      <c r="H3" s="0"/>
      <c r="I3" s="0"/>
      <c r="J3" s="0"/>
      <c r="K3" s="0"/>
      <c r="L3" s="0"/>
      <c r="M3" s="0"/>
      <c r="N3" s="0"/>
    </row>
    <row r="4" customFormat="false" ht="15.75" hidden="false" customHeight="false" outlineLevel="0" collapsed="false">
      <c r="A4" s="0"/>
      <c r="B4" s="0"/>
      <c r="C4" s="84" t="s">
        <v>150</v>
      </c>
      <c r="D4" s="85" t="s">
        <v>519</v>
      </c>
      <c r="E4" s="0"/>
      <c r="F4" s="0"/>
      <c r="G4" s="0"/>
      <c r="H4" s="0"/>
      <c r="I4" s="0"/>
      <c r="J4" s="0"/>
      <c r="K4" s="86" t="s">
        <v>152</v>
      </c>
      <c r="L4" s="87" t="s">
        <v>200</v>
      </c>
      <c r="M4" s="0"/>
      <c r="N4" s="0"/>
    </row>
    <row r="5" customFormat="false" ht="15.75" hidden="false" customHeight="false" outlineLevel="0" collapsed="false">
      <c r="A5" s="0"/>
      <c r="B5" s="0"/>
      <c r="C5" s="88"/>
      <c r="D5" s="89"/>
      <c r="E5" s="0"/>
      <c r="F5" s="0"/>
      <c r="G5" s="0"/>
      <c r="H5" s="0"/>
      <c r="I5" s="0"/>
      <c r="J5" s="0"/>
      <c r="K5" s="86" t="s">
        <v>154</v>
      </c>
      <c r="L5" s="87" t="n">
        <v>26</v>
      </c>
      <c r="M5" s="222" t="n">
        <v>13</v>
      </c>
      <c r="N5" s="0"/>
    </row>
    <row r="6" customFormat="false" ht="3" hidden="false" customHeight="true" outlineLevel="0" collapsed="false">
      <c r="A6" s="0"/>
      <c r="B6" s="0"/>
      <c r="C6" s="0"/>
      <c r="D6" s="0"/>
      <c r="E6" s="0"/>
      <c r="F6" s="0"/>
      <c r="G6" s="0"/>
      <c r="H6" s="0"/>
      <c r="I6" s="0"/>
      <c r="J6" s="0"/>
      <c r="K6" s="0"/>
      <c r="L6" s="0"/>
      <c r="M6" s="0"/>
      <c r="N6" s="0"/>
    </row>
    <row r="7" customFormat="false" ht="15" hidden="false" customHeight="true" outlineLevel="0" collapsed="false">
      <c r="A7" s="0"/>
      <c r="B7" s="91" t="s">
        <v>155</v>
      </c>
      <c r="C7" s="92" t="s">
        <v>156</v>
      </c>
      <c r="D7" s="92"/>
      <c r="E7" s="93" t="s">
        <v>157</v>
      </c>
      <c r="F7" s="94" t="s">
        <v>158</v>
      </c>
      <c r="G7" s="95" t="s">
        <v>115</v>
      </c>
      <c r="H7" s="96"/>
      <c r="I7" s="91" t="s">
        <v>155</v>
      </c>
      <c r="J7" s="92" t="s">
        <v>159</v>
      </c>
      <c r="K7" s="92"/>
      <c r="L7" s="93" t="s">
        <v>158</v>
      </c>
      <c r="M7" s="94" t="s">
        <v>157</v>
      </c>
      <c r="N7" s="95" t="s">
        <v>115</v>
      </c>
    </row>
    <row r="8" customFormat="false" ht="15" hidden="false" customHeight="false" outlineLevel="0" collapsed="false">
      <c r="A8" s="0"/>
      <c r="B8" s="97" t="n">
        <v>1</v>
      </c>
      <c r="C8" s="98" t="s">
        <v>160</v>
      </c>
      <c r="D8" s="99" t="s">
        <v>506</v>
      </c>
      <c r="E8" s="100" t="n">
        <v>57</v>
      </c>
      <c r="F8" s="101" t="n">
        <v>75</v>
      </c>
      <c r="G8" s="102" t="n">
        <f aca="false">E8-F8</f>
        <v>-18</v>
      </c>
      <c r="H8" s="0"/>
      <c r="I8" s="97" t="n">
        <v>2</v>
      </c>
      <c r="J8" s="99" t="s">
        <v>283</v>
      </c>
      <c r="K8" s="98" t="s">
        <v>163</v>
      </c>
      <c r="L8" s="99" t="n">
        <v>47</v>
      </c>
      <c r="M8" s="103" t="n">
        <v>58</v>
      </c>
      <c r="N8" s="104" t="n">
        <f aca="false">M8-L8</f>
        <v>11</v>
      </c>
    </row>
    <row r="9" customFormat="false" ht="15" hidden="false" customHeight="false" outlineLevel="0" collapsed="false">
      <c r="A9" s="0"/>
      <c r="B9" s="97" t="n">
        <v>3</v>
      </c>
      <c r="C9" s="98" t="s">
        <v>160</v>
      </c>
      <c r="D9" s="99" t="s">
        <v>503</v>
      </c>
      <c r="E9" s="100" t="n">
        <v>84</v>
      </c>
      <c r="F9" s="101" t="n">
        <v>85</v>
      </c>
      <c r="G9" s="102" t="n">
        <f aca="false">E9-F9</f>
        <v>-1</v>
      </c>
      <c r="H9" s="0"/>
      <c r="I9" s="97" t="n">
        <v>4</v>
      </c>
      <c r="J9" s="99" t="s">
        <v>479</v>
      </c>
      <c r="K9" s="98" t="s">
        <v>163</v>
      </c>
      <c r="L9" s="99" t="n">
        <v>79</v>
      </c>
      <c r="M9" s="103" t="n">
        <v>74</v>
      </c>
      <c r="N9" s="104" t="n">
        <f aca="false">M9-L9</f>
        <v>-5</v>
      </c>
    </row>
    <row r="10" customFormat="false" ht="15" hidden="false" customHeight="false" outlineLevel="0" collapsed="false">
      <c r="A10" s="0"/>
      <c r="B10" s="97" t="n">
        <v>5</v>
      </c>
      <c r="C10" s="98" t="s">
        <v>160</v>
      </c>
      <c r="D10" s="99" t="s">
        <v>520</v>
      </c>
      <c r="E10" s="100" t="n">
        <v>65</v>
      </c>
      <c r="F10" s="101" t="n">
        <v>68</v>
      </c>
      <c r="G10" s="102" t="n">
        <f aca="false">E10-F10</f>
        <v>-3</v>
      </c>
      <c r="H10" s="0"/>
      <c r="I10" s="97" t="n">
        <v>6</v>
      </c>
      <c r="J10" s="99" t="s">
        <v>514</v>
      </c>
      <c r="K10" s="98" t="s">
        <v>163</v>
      </c>
      <c r="L10" s="99" t="n">
        <v>98</v>
      </c>
      <c r="M10" s="103" t="n">
        <v>88</v>
      </c>
      <c r="N10" s="104" t="n">
        <f aca="false">M10-L10</f>
        <v>-10</v>
      </c>
    </row>
    <row r="11" customFormat="false" ht="15" hidden="false" customHeight="false" outlineLevel="0" collapsed="false">
      <c r="A11" s="0"/>
      <c r="B11" s="97" t="n">
        <v>7</v>
      </c>
      <c r="C11" s="98" t="s">
        <v>160</v>
      </c>
      <c r="D11" s="99" t="s">
        <v>521</v>
      </c>
      <c r="E11" s="100" t="n">
        <v>83</v>
      </c>
      <c r="F11" s="101" t="n">
        <v>71</v>
      </c>
      <c r="G11" s="102" t="n">
        <f aca="false">E11-F11</f>
        <v>12</v>
      </c>
      <c r="H11" s="0"/>
      <c r="I11" s="97" t="n">
        <v>8</v>
      </c>
      <c r="J11" s="99" t="s">
        <v>495</v>
      </c>
      <c r="K11" s="98" t="s">
        <v>163</v>
      </c>
      <c r="L11" s="99" t="n">
        <v>60</v>
      </c>
      <c r="M11" s="103" t="n">
        <v>75</v>
      </c>
      <c r="N11" s="104" t="n">
        <f aca="false">M11-L11</f>
        <v>15</v>
      </c>
    </row>
    <row r="12" customFormat="false" ht="15" hidden="false" customHeight="false" outlineLevel="0" collapsed="false">
      <c r="A12" s="0"/>
      <c r="B12" s="97" t="n">
        <v>9</v>
      </c>
      <c r="C12" s="98" t="s">
        <v>160</v>
      </c>
      <c r="D12" s="99" t="s">
        <v>522</v>
      </c>
      <c r="E12" s="100" t="n">
        <v>84</v>
      </c>
      <c r="F12" s="101" t="n">
        <v>58</v>
      </c>
      <c r="G12" s="102" t="n">
        <f aca="false">E12-F12</f>
        <v>26</v>
      </c>
      <c r="H12" s="0"/>
      <c r="I12" s="97" t="n">
        <v>10</v>
      </c>
      <c r="J12" s="99" t="s">
        <v>497</v>
      </c>
      <c r="K12" s="98" t="s">
        <v>163</v>
      </c>
      <c r="L12" s="99" t="n">
        <v>75</v>
      </c>
      <c r="M12" s="103" t="n">
        <v>81</v>
      </c>
      <c r="N12" s="104" t="n">
        <f aca="false">M12-L12</f>
        <v>6</v>
      </c>
    </row>
    <row r="13" customFormat="false" ht="15" hidden="false" customHeight="false" outlineLevel="0" collapsed="false">
      <c r="A13" s="0"/>
      <c r="B13" s="97" t="n">
        <v>12</v>
      </c>
      <c r="C13" s="98" t="s">
        <v>160</v>
      </c>
      <c r="D13" s="99" t="s">
        <v>494</v>
      </c>
      <c r="E13" s="100" t="n">
        <v>72</v>
      </c>
      <c r="F13" s="101" t="n">
        <v>70</v>
      </c>
      <c r="G13" s="102" t="n">
        <f aca="false">E13-F13</f>
        <v>2</v>
      </c>
      <c r="H13" s="0"/>
      <c r="I13" s="97" t="n">
        <v>11</v>
      </c>
      <c r="J13" s="99" t="s">
        <v>523</v>
      </c>
      <c r="K13" s="98" t="s">
        <v>163</v>
      </c>
      <c r="L13" s="99" t="n">
        <v>70</v>
      </c>
      <c r="M13" s="103" t="n">
        <v>77</v>
      </c>
      <c r="N13" s="104" t="n">
        <f aca="false">M13-L13</f>
        <v>7</v>
      </c>
    </row>
    <row r="14" customFormat="false" ht="15" hidden="false" customHeight="false" outlineLevel="0" collapsed="false">
      <c r="A14" s="0"/>
      <c r="B14" s="97" t="n">
        <v>15</v>
      </c>
      <c r="C14" s="98" t="s">
        <v>160</v>
      </c>
      <c r="D14" s="99" t="s">
        <v>283</v>
      </c>
      <c r="E14" s="100" t="n">
        <v>65</v>
      </c>
      <c r="F14" s="101" t="n">
        <v>66</v>
      </c>
      <c r="G14" s="102" t="n">
        <f aca="false">E14-F14</f>
        <v>-1</v>
      </c>
      <c r="H14" s="0"/>
      <c r="I14" s="97" t="n">
        <v>13</v>
      </c>
      <c r="J14" s="99" t="s">
        <v>524</v>
      </c>
      <c r="K14" s="98" t="s">
        <v>163</v>
      </c>
      <c r="L14" s="99" t="n">
        <v>76</v>
      </c>
      <c r="M14" s="103" t="n">
        <v>88</v>
      </c>
      <c r="N14" s="104" t="n">
        <f aca="false">M14-L14</f>
        <v>12</v>
      </c>
    </row>
    <row r="15" customFormat="false" ht="15" hidden="false" customHeight="false" outlineLevel="0" collapsed="false">
      <c r="A15" s="0"/>
      <c r="B15" s="97" t="n">
        <v>17</v>
      </c>
      <c r="C15" s="98" t="s">
        <v>160</v>
      </c>
      <c r="D15" s="99" t="s">
        <v>479</v>
      </c>
      <c r="E15" s="100" t="n">
        <v>61</v>
      </c>
      <c r="F15" s="101" t="n">
        <v>77</v>
      </c>
      <c r="G15" s="102" t="n">
        <f aca="false">E15-F15</f>
        <v>-16</v>
      </c>
      <c r="H15" s="0"/>
      <c r="I15" s="97" t="n">
        <v>14</v>
      </c>
      <c r="J15" s="99" t="s">
        <v>506</v>
      </c>
      <c r="K15" s="98" t="s">
        <v>163</v>
      </c>
      <c r="L15" s="99" t="n">
        <v>75</v>
      </c>
      <c r="M15" s="103" t="n">
        <v>80</v>
      </c>
      <c r="N15" s="104" t="n">
        <f aca="false">M15-L15</f>
        <v>5</v>
      </c>
    </row>
    <row r="16" customFormat="false" ht="15" hidden="false" customHeight="false" outlineLevel="0" collapsed="false">
      <c r="A16" s="0"/>
      <c r="B16" s="97" t="n">
        <v>19</v>
      </c>
      <c r="C16" s="98" t="s">
        <v>160</v>
      </c>
      <c r="D16" s="99" t="s">
        <v>514</v>
      </c>
      <c r="E16" s="100" t="n">
        <v>70</v>
      </c>
      <c r="F16" s="101" t="n">
        <v>58</v>
      </c>
      <c r="G16" s="102" t="n">
        <f aca="false">E16-F16</f>
        <v>12</v>
      </c>
      <c r="H16" s="0"/>
      <c r="I16" s="97" t="n">
        <v>16</v>
      </c>
      <c r="J16" s="99" t="s">
        <v>503</v>
      </c>
      <c r="K16" s="98" t="s">
        <v>163</v>
      </c>
      <c r="L16" s="99" t="n">
        <v>85</v>
      </c>
      <c r="M16" s="103" t="n">
        <v>63</v>
      </c>
      <c r="N16" s="104" t="n">
        <f aca="false">M16-L16</f>
        <v>-22</v>
      </c>
    </row>
    <row r="17" customFormat="false" ht="15" hidden="false" customHeight="false" outlineLevel="0" collapsed="false">
      <c r="A17" s="0"/>
      <c r="B17" s="97" t="n">
        <v>21</v>
      </c>
      <c r="C17" s="98" t="s">
        <v>160</v>
      </c>
      <c r="D17" s="99" t="s">
        <v>495</v>
      </c>
      <c r="E17" s="100" t="n">
        <v>81</v>
      </c>
      <c r="F17" s="101" t="n">
        <v>71</v>
      </c>
      <c r="G17" s="102" t="n">
        <f aca="false">E17-F17</f>
        <v>10</v>
      </c>
      <c r="H17" s="0"/>
      <c r="I17" s="97" t="n">
        <v>18</v>
      </c>
      <c r="J17" s="99" t="s">
        <v>520</v>
      </c>
      <c r="K17" s="98" t="s">
        <v>163</v>
      </c>
      <c r="L17" s="99" t="n">
        <v>78</v>
      </c>
      <c r="M17" s="103" t="n">
        <v>66</v>
      </c>
      <c r="N17" s="104" t="n">
        <f aca="false">M17-L17</f>
        <v>-12</v>
      </c>
    </row>
    <row r="18" customFormat="false" ht="15" hidden="false" customHeight="false" outlineLevel="0" collapsed="false">
      <c r="A18" s="0"/>
      <c r="B18" s="97" t="n">
        <v>23</v>
      </c>
      <c r="C18" s="98" t="s">
        <v>160</v>
      </c>
      <c r="D18" s="99" t="s">
        <v>497</v>
      </c>
      <c r="E18" s="100" t="n">
        <v>84</v>
      </c>
      <c r="F18" s="101" t="n">
        <v>75</v>
      </c>
      <c r="G18" s="102" t="n">
        <f aca="false">E18-F18</f>
        <v>9</v>
      </c>
      <c r="H18" s="0"/>
      <c r="I18" s="97" t="n">
        <v>20</v>
      </c>
      <c r="J18" s="99" t="s">
        <v>521</v>
      </c>
      <c r="K18" s="98" t="s">
        <v>163</v>
      </c>
      <c r="L18" s="99" t="n">
        <v>58</v>
      </c>
      <c r="M18" s="103" t="n">
        <v>66</v>
      </c>
      <c r="N18" s="104" t="n">
        <f aca="false">M18-L18</f>
        <v>8</v>
      </c>
    </row>
    <row r="19" customFormat="false" ht="15" hidden="false" customHeight="false" outlineLevel="0" collapsed="false">
      <c r="A19" s="0"/>
      <c r="B19" s="97" t="n">
        <v>24</v>
      </c>
      <c r="C19" s="98" t="s">
        <v>160</v>
      </c>
      <c r="D19" s="99" t="s">
        <v>523</v>
      </c>
      <c r="E19" s="100" t="n">
        <v>96</v>
      </c>
      <c r="F19" s="101" t="n">
        <v>85</v>
      </c>
      <c r="G19" s="102" t="n">
        <f aca="false">E19-F19</f>
        <v>11</v>
      </c>
      <c r="H19" s="0"/>
      <c r="I19" s="97" t="n">
        <v>22</v>
      </c>
      <c r="J19" s="99" t="s">
        <v>522</v>
      </c>
      <c r="K19" s="98" t="s">
        <v>163</v>
      </c>
      <c r="L19" s="99" t="n">
        <v>57</v>
      </c>
      <c r="M19" s="103" t="n">
        <v>69</v>
      </c>
      <c r="N19" s="104" t="n">
        <f aca="false">M19-L19</f>
        <v>12</v>
      </c>
    </row>
    <row r="20" customFormat="false" ht="15" hidden="false" customHeight="false" outlineLevel="0" collapsed="false">
      <c r="A20" s="0"/>
      <c r="B20" s="97" t="n">
        <v>26</v>
      </c>
      <c r="C20" s="98" t="s">
        <v>160</v>
      </c>
      <c r="D20" s="99" t="s">
        <v>524</v>
      </c>
      <c r="E20" s="100" t="n">
        <v>71</v>
      </c>
      <c r="F20" s="101" t="n">
        <v>73</v>
      </c>
      <c r="G20" s="102" t="n">
        <f aca="false">E20-F20</f>
        <v>-2</v>
      </c>
      <c r="H20" s="0"/>
      <c r="I20" s="97" t="n">
        <v>25</v>
      </c>
      <c r="J20" s="99" t="s">
        <v>494</v>
      </c>
      <c r="K20" s="98" t="s">
        <v>163</v>
      </c>
      <c r="L20" s="99" t="n">
        <v>69</v>
      </c>
      <c r="M20" s="103" t="n">
        <v>71</v>
      </c>
      <c r="N20" s="104" t="n">
        <f aca="false">M20-L20</f>
        <v>2</v>
      </c>
    </row>
    <row r="21" customFormat="false" ht="15" hidden="false" customHeight="false" outlineLevel="0" collapsed="false">
      <c r="A21" s="0"/>
      <c r="B21" s="97"/>
      <c r="C21" s="98"/>
      <c r="D21" s="99"/>
      <c r="E21" s="100"/>
      <c r="F21" s="101"/>
      <c r="G21" s="102"/>
      <c r="H21" s="0"/>
      <c r="I21" s="97"/>
      <c r="J21" s="99"/>
      <c r="K21" s="98"/>
      <c r="L21" s="99"/>
      <c r="M21" s="103"/>
      <c r="N21" s="104"/>
    </row>
    <row r="22" customFormat="false" ht="15" hidden="false" customHeight="false" outlineLevel="0" collapsed="false">
      <c r="A22" s="0"/>
      <c r="B22" s="97"/>
      <c r="C22" s="98"/>
      <c r="D22" s="99"/>
      <c r="E22" s="100"/>
      <c r="F22" s="101"/>
      <c r="G22" s="102"/>
      <c r="H22" s="0"/>
      <c r="I22" s="97"/>
      <c r="J22" s="99"/>
      <c r="K22" s="98"/>
      <c r="L22" s="99"/>
      <c r="M22" s="103"/>
      <c r="N22" s="104"/>
    </row>
    <row r="23" customFormat="false" ht="15" hidden="false" customHeight="false" outlineLevel="0" collapsed="false">
      <c r="A23" s="0"/>
      <c r="B23" s="97"/>
      <c r="C23" s="98"/>
      <c r="D23" s="99"/>
      <c r="E23" s="100"/>
      <c r="F23" s="101"/>
      <c r="G23" s="102"/>
      <c r="H23" s="0"/>
      <c r="I23" s="97"/>
      <c r="J23" s="99"/>
      <c r="K23" s="98"/>
      <c r="L23" s="99"/>
      <c r="M23" s="103"/>
      <c r="N23" s="104"/>
    </row>
    <row r="24" customFormat="false" ht="15" hidden="false" customHeight="false" outlineLevel="0" collapsed="false">
      <c r="A24" s="0"/>
      <c r="B24" s="97"/>
      <c r="C24" s="98"/>
      <c r="D24" s="99"/>
      <c r="E24" s="100"/>
      <c r="F24" s="101"/>
      <c r="G24" s="102"/>
      <c r="H24" s="0"/>
      <c r="I24" s="97"/>
      <c r="J24" s="99"/>
      <c r="K24" s="98"/>
      <c r="L24" s="99"/>
      <c r="M24" s="103"/>
      <c r="N24" s="104"/>
    </row>
    <row r="25" customFormat="false" ht="15" hidden="false" customHeight="false" outlineLevel="0" collapsed="false">
      <c r="A25" s="0"/>
      <c r="B25" s="97"/>
      <c r="C25" s="98"/>
      <c r="D25" s="99"/>
      <c r="E25" s="100"/>
      <c r="F25" s="101"/>
      <c r="G25" s="102"/>
      <c r="H25" s="0"/>
      <c r="I25" s="97"/>
      <c r="J25" s="99"/>
      <c r="K25" s="98"/>
      <c r="L25" s="99"/>
      <c r="M25" s="103"/>
      <c r="N25" s="104"/>
    </row>
    <row r="26" customFormat="false" ht="15" hidden="false" customHeight="false" outlineLevel="0" collapsed="false">
      <c r="A26" s="0"/>
      <c r="B26" s="97"/>
      <c r="C26" s="99"/>
      <c r="D26" s="99"/>
      <c r="E26" s="100"/>
      <c r="F26" s="101"/>
      <c r="G26" s="102"/>
      <c r="H26" s="0"/>
      <c r="I26" s="97"/>
      <c r="J26" s="99"/>
      <c r="K26" s="99"/>
      <c r="L26" s="99"/>
      <c r="M26" s="103"/>
      <c r="N26" s="105"/>
    </row>
    <row r="27" customFormat="false" ht="15.75" hidden="false" customHeight="false" outlineLevel="0" collapsed="false">
      <c r="A27" s="0"/>
      <c r="B27" s="106"/>
      <c r="C27" s="107" t="s">
        <v>108</v>
      </c>
      <c r="D27" s="108"/>
      <c r="E27" s="109" t="n">
        <f aca="false">SUM(E8:E25)</f>
        <v>973</v>
      </c>
      <c r="F27" s="109" t="n">
        <f aca="false">SUM(F8:F25)</f>
        <v>932</v>
      </c>
      <c r="G27" s="110" t="n">
        <f aca="false">SUM(G8:G25)</f>
        <v>41</v>
      </c>
      <c r="H27" s="0"/>
      <c r="I27" s="106"/>
      <c r="J27" s="108"/>
      <c r="K27" s="108"/>
      <c r="L27" s="108" t="n">
        <f aca="false">SUM(L8:L25)</f>
        <v>927</v>
      </c>
      <c r="M27" s="108" t="n">
        <f aca="false">SUM(M8:M25)</f>
        <v>956</v>
      </c>
      <c r="N27" s="110" t="n">
        <f aca="false">SUM(N8:N25)</f>
        <v>29</v>
      </c>
    </row>
    <row r="28" customFormat="false" ht="7.5" hidden="false" customHeight="true" outlineLevel="0" collapsed="false">
      <c r="A28" s="0"/>
      <c r="B28" s="0"/>
      <c r="C28" s="0"/>
      <c r="D28" s="0"/>
      <c r="E28" s="0"/>
      <c r="F28" s="0"/>
      <c r="G28" s="0"/>
      <c r="H28" s="0"/>
      <c r="I28" s="0"/>
      <c r="J28" s="0"/>
      <c r="K28" s="0"/>
      <c r="L28" s="0"/>
      <c r="M28" s="0"/>
    </row>
    <row r="29" customFormat="false" ht="15.75" hidden="false" customHeight="false" outlineLevel="0" collapsed="false">
      <c r="A29" s="0"/>
      <c r="B29" s="0"/>
      <c r="C29" s="0"/>
      <c r="D29" s="0"/>
      <c r="E29" s="112" t="s">
        <v>180</v>
      </c>
      <c r="F29" s="113" t="s">
        <v>181</v>
      </c>
      <c r="G29" s="0"/>
      <c r="H29" s="0"/>
      <c r="I29" s="0"/>
      <c r="J29" s="114"/>
      <c r="K29" s="115"/>
      <c r="L29" s="93" t="s">
        <v>7</v>
      </c>
      <c r="M29" s="95" t="s">
        <v>8</v>
      </c>
    </row>
    <row r="30" customFormat="false" ht="15" hidden="false" customHeight="false" outlineLevel="0" collapsed="false">
      <c r="A30" s="0"/>
      <c r="B30" s="0"/>
      <c r="C30" s="0"/>
      <c r="D30" s="116" t="s">
        <v>182</v>
      </c>
      <c r="E30" s="117" t="n">
        <f aca="false">E27</f>
        <v>973</v>
      </c>
      <c r="F30" s="118" t="n">
        <f aca="false">E30/$M$5</f>
        <v>74.8461538461538</v>
      </c>
      <c r="G30" s="0"/>
      <c r="H30" s="0"/>
      <c r="I30" s="0"/>
      <c r="J30" s="119" t="s">
        <v>183</v>
      </c>
      <c r="K30" s="99"/>
      <c r="L30" s="120" t="n">
        <v>7</v>
      </c>
      <c r="M30" s="121" t="n">
        <v>6</v>
      </c>
    </row>
    <row r="31" customFormat="false" ht="15" hidden="false" customHeight="false" outlineLevel="0" collapsed="false">
      <c r="A31" s="0"/>
      <c r="B31" s="0"/>
      <c r="C31" s="0"/>
      <c r="D31" s="157" t="s">
        <v>184</v>
      </c>
      <c r="E31" s="101" t="n">
        <f aca="false">F27</f>
        <v>932</v>
      </c>
      <c r="F31" s="102" t="n">
        <f aca="false">E31/$M$5</f>
        <v>71.6923076923077</v>
      </c>
      <c r="G31" s="0"/>
      <c r="H31" s="0"/>
      <c r="I31" s="0"/>
      <c r="J31" s="119" t="s">
        <v>185</v>
      </c>
      <c r="K31" s="99"/>
      <c r="L31" s="120" t="n">
        <v>9</v>
      </c>
      <c r="M31" s="121" t="n">
        <v>4</v>
      </c>
    </row>
    <row r="32" customFormat="false" ht="15.75" hidden="false" customHeight="false" outlineLevel="0" collapsed="false">
      <c r="A32" s="89"/>
      <c r="B32" s="89"/>
      <c r="C32" s="89"/>
      <c r="D32" s="157" t="s">
        <v>186</v>
      </c>
      <c r="E32" s="101" t="n">
        <f aca="false">M27</f>
        <v>956</v>
      </c>
      <c r="F32" s="102" t="n">
        <f aca="false">E32/$M$5</f>
        <v>73.5384615384615</v>
      </c>
      <c r="G32" s="89"/>
      <c r="H32" s="89"/>
      <c r="I32" s="89"/>
      <c r="J32" s="125" t="s">
        <v>187</v>
      </c>
      <c r="K32" s="108"/>
      <c r="L32" s="126" t="n">
        <f aca="false">L30+L31</f>
        <v>16</v>
      </c>
      <c r="M32" s="127" t="n">
        <f aca="false">M30+M31</f>
        <v>10</v>
      </c>
    </row>
    <row r="33" customFormat="false" ht="15" hidden="false" customHeight="false" outlineLevel="0" collapsed="false">
      <c r="A33" s="89"/>
      <c r="B33" s="128"/>
      <c r="C33" s="89"/>
      <c r="D33" s="157" t="s">
        <v>188</v>
      </c>
      <c r="E33" s="101" t="n">
        <f aca="false">L27</f>
        <v>927</v>
      </c>
      <c r="F33" s="102" t="n">
        <f aca="false">E33/$M$5</f>
        <v>71.3076923076923</v>
      </c>
      <c r="G33" s="89"/>
      <c r="H33" s="89"/>
      <c r="I33" s="89"/>
      <c r="J33" s="131"/>
      <c r="K33" s="132"/>
      <c r="L33" s="133" t="s">
        <v>189</v>
      </c>
      <c r="M33" s="134" t="s">
        <v>190</v>
      </c>
    </row>
    <row r="34" customFormat="false" ht="15" hidden="false" customHeight="false" outlineLevel="0" collapsed="false">
      <c r="A34" s="89"/>
      <c r="B34" s="128"/>
      <c r="C34" s="89"/>
      <c r="D34" s="157" t="s">
        <v>191</v>
      </c>
      <c r="E34" s="101" t="n">
        <f aca="false">E30+E32</f>
        <v>1929</v>
      </c>
      <c r="F34" s="102" t="n">
        <f aca="false">E34/$L$5</f>
        <v>74.1923076923077</v>
      </c>
      <c r="G34" s="89"/>
      <c r="H34" s="89"/>
      <c r="I34" s="89"/>
      <c r="J34" s="154" t="s">
        <v>192</v>
      </c>
      <c r="K34" s="139"/>
      <c r="L34" s="140" t="n">
        <v>26</v>
      </c>
      <c r="M34" s="141" t="n">
        <v>18</v>
      </c>
    </row>
    <row r="35" customFormat="false" ht="15.75" hidden="false" customHeight="false" outlineLevel="0" collapsed="false">
      <c r="A35" s="89"/>
      <c r="B35" s="128"/>
      <c r="C35" s="89"/>
      <c r="D35" s="129" t="s">
        <v>193</v>
      </c>
      <c r="E35" s="130" t="n">
        <f aca="false">E31+E33</f>
        <v>1859</v>
      </c>
      <c r="F35" s="110" t="n">
        <f aca="false">E35/$L$5</f>
        <v>71.5</v>
      </c>
      <c r="G35" s="89"/>
      <c r="H35" s="89"/>
      <c r="I35" s="89"/>
      <c r="J35" s="155" t="s">
        <v>194</v>
      </c>
      <c r="K35" s="108"/>
      <c r="L35" s="143" t="n">
        <v>15</v>
      </c>
      <c r="M35" s="144" t="n">
        <v>22</v>
      </c>
    </row>
    <row r="36" customFormat="false" ht="15.75" hidden="false" customHeight="false" outlineLevel="0" collapsed="false">
      <c r="A36" s="89"/>
      <c r="B36" s="128"/>
      <c r="C36" s="89"/>
      <c r="D36" s="145"/>
      <c r="E36" s="146"/>
      <c r="F36" s="146"/>
      <c r="G36" s="89"/>
      <c r="H36" s="89"/>
      <c r="I36" s="89"/>
      <c r="J36" s="0"/>
      <c r="K36" s="0"/>
    </row>
    <row r="37" customFormat="false" ht="15.75" hidden="false" customHeight="false" outlineLevel="0" collapsed="false">
      <c r="C37" s="86" t="s">
        <v>195</v>
      </c>
      <c r="D37" s="147" t="s">
        <v>525</v>
      </c>
      <c r="E37" s="147"/>
      <c r="F37" s="147"/>
      <c r="G37" s="147"/>
      <c r="H37" s="147"/>
      <c r="I37" s="147"/>
      <c r="J37" s="147"/>
      <c r="K37" s="147"/>
    </row>
    <row r="38" customFormat="false" ht="15.75" hidden="false" customHeight="true" outlineLevel="0" collapsed="false">
      <c r="C38" s="148" t="s">
        <v>197</v>
      </c>
      <c r="D38" s="149" t="s">
        <v>526</v>
      </c>
      <c r="E38" s="149"/>
      <c r="F38" s="149"/>
      <c r="G38" s="149"/>
      <c r="H38" s="149"/>
      <c r="I38" s="149"/>
      <c r="J38" s="149"/>
      <c r="K38" s="149"/>
    </row>
    <row r="39" customFormat="false" ht="15.75" hidden="false" customHeight="false" outlineLevel="0" collapsed="false">
      <c r="C39" s="148"/>
      <c r="D39" s="149"/>
      <c r="E39" s="149"/>
      <c r="F39" s="149"/>
      <c r="G39" s="149"/>
      <c r="H39" s="149"/>
      <c r="I39" s="149"/>
      <c r="J39" s="149"/>
      <c r="K39" s="149"/>
    </row>
    <row r="40" customFormat="false" ht="15.75" hidden="false" customHeight="false" outlineLevel="0" collapsed="false">
      <c r="C40" s="148"/>
      <c r="D40" s="149"/>
      <c r="E40" s="149"/>
      <c r="F40" s="149"/>
      <c r="G40" s="149"/>
      <c r="H40" s="149"/>
      <c r="I40" s="149"/>
      <c r="J40" s="149"/>
      <c r="K40" s="149"/>
    </row>
  </sheetData>
  <mergeCells count="6">
    <mergeCell ref="B1:N2"/>
    <mergeCell ref="C7:D7"/>
    <mergeCell ref="J7:K7"/>
    <mergeCell ref="D37:K37"/>
    <mergeCell ref="C38:C40"/>
    <mergeCell ref="D38:K40"/>
  </mergeCells>
  <printOptions headings="false" gridLines="false" gridLinesSet="true" horizontalCentered="false" verticalCentered="false"/>
  <pageMargins left="0.315277777777778" right="0.315277777777778" top="0" bottom="0" header="0.511805555555555" footer="0.511805555555555"/>
  <pageSetup paperSize="77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4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41" activeCellId="0" sqref="K41"/>
    </sheetView>
  </sheetViews>
  <sheetFormatPr defaultRowHeight="15"/>
  <cols>
    <col collapsed="false" hidden="false" max="1" min="1" style="82" width="1.70918367346939"/>
    <col collapsed="false" hidden="false" max="2" min="2" style="82" width="4.42857142857143"/>
    <col collapsed="false" hidden="false" max="3" min="3" style="82" width="15"/>
    <col collapsed="false" hidden="false" max="4" min="4" style="82" width="33.2908163265306"/>
    <col collapsed="false" hidden="false" max="5" min="5" style="82" width="4.70918367346939"/>
    <col collapsed="false" hidden="false" max="6" min="6" style="82" width="5.13775510204082"/>
    <col collapsed="false" hidden="false" max="7" min="7" style="82" width="5.85714285714286"/>
    <col collapsed="false" hidden="false" max="8" min="8" style="82" width="3.41836734693878"/>
    <col collapsed="false" hidden="false" max="9" min="9" style="82" width="4.86224489795918"/>
    <col collapsed="false" hidden="false" max="10" min="10" style="82" width="26"/>
    <col collapsed="false" hidden="false" max="11" min="11" style="82" width="15"/>
    <col collapsed="false" hidden="false" max="13" min="12" style="82" width="5.00510204081633"/>
    <col collapsed="false" hidden="false" max="14" min="14" style="82" width="5.28061224489796"/>
    <col collapsed="false" hidden="false" max="1025" min="15" style="82" width="10.8520408163265"/>
  </cols>
  <sheetData>
    <row r="1" customFormat="false" ht="15" hidden="false" customHeight="false" outlineLevel="0" collapsed="false">
      <c r="A1" s="0"/>
      <c r="B1" s="156" t="s">
        <v>527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customFormat="false" ht="15.75" hidden="false" customHeight="false" outlineLevel="0" collapsed="false">
      <c r="A2" s="0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customFormat="false" ht="4.5" hidden="false" customHeight="true" outlineLevel="0" collapsed="false">
      <c r="A3" s="0"/>
      <c r="B3" s="0"/>
      <c r="C3" s="0"/>
      <c r="D3" s="0"/>
      <c r="E3" s="0"/>
      <c r="F3" s="0"/>
      <c r="G3" s="0"/>
      <c r="H3" s="0"/>
      <c r="I3" s="0"/>
      <c r="J3" s="0"/>
      <c r="K3" s="0"/>
      <c r="L3" s="0"/>
      <c r="M3" s="0"/>
      <c r="N3" s="0"/>
    </row>
    <row r="4" customFormat="false" ht="15.75" hidden="false" customHeight="false" outlineLevel="0" collapsed="false">
      <c r="A4" s="0"/>
      <c r="B4" s="0"/>
      <c r="C4" s="84" t="s">
        <v>150</v>
      </c>
      <c r="D4" s="85" t="s">
        <v>519</v>
      </c>
      <c r="E4" s="0"/>
      <c r="F4" s="0"/>
      <c r="G4" s="0"/>
      <c r="H4" s="0"/>
      <c r="I4" s="0"/>
      <c r="J4" s="0"/>
      <c r="K4" s="86" t="s">
        <v>152</v>
      </c>
      <c r="L4" s="87" t="s">
        <v>281</v>
      </c>
      <c r="M4" s="0"/>
      <c r="N4" s="0"/>
    </row>
    <row r="5" customFormat="false" ht="15.75" hidden="false" customHeight="false" outlineLevel="0" collapsed="false">
      <c r="A5" s="0"/>
      <c r="B5" s="0"/>
      <c r="C5" s="88"/>
      <c r="D5" s="89"/>
      <c r="E5" s="0"/>
      <c r="F5" s="0"/>
      <c r="G5" s="0"/>
      <c r="H5" s="0"/>
      <c r="I5" s="0"/>
      <c r="J5" s="0"/>
      <c r="K5" s="86" t="s">
        <v>154</v>
      </c>
      <c r="L5" s="87" t="n">
        <v>30</v>
      </c>
      <c r="M5" s="90" t="n">
        <v>15</v>
      </c>
      <c r="N5" s="0"/>
    </row>
    <row r="6" customFormat="false" ht="3" hidden="false" customHeight="true" outlineLevel="0" collapsed="false">
      <c r="A6" s="0"/>
      <c r="B6" s="0"/>
      <c r="C6" s="0"/>
      <c r="D6" s="0"/>
      <c r="E6" s="0"/>
      <c r="F6" s="0"/>
      <c r="G6" s="0"/>
      <c r="H6" s="0"/>
      <c r="I6" s="0"/>
      <c r="J6" s="0"/>
      <c r="K6" s="0"/>
      <c r="L6" s="0"/>
      <c r="M6" s="0"/>
      <c r="N6" s="0"/>
    </row>
    <row r="7" customFormat="false" ht="15" hidden="false" customHeight="true" outlineLevel="0" collapsed="false">
      <c r="A7" s="0"/>
      <c r="B7" s="91" t="s">
        <v>155</v>
      </c>
      <c r="C7" s="92" t="s">
        <v>156</v>
      </c>
      <c r="D7" s="92"/>
      <c r="E7" s="93" t="s">
        <v>157</v>
      </c>
      <c r="F7" s="94" t="s">
        <v>158</v>
      </c>
      <c r="G7" s="95" t="s">
        <v>115</v>
      </c>
      <c r="H7" s="96"/>
      <c r="I7" s="91" t="s">
        <v>155</v>
      </c>
      <c r="J7" s="92" t="s">
        <v>159</v>
      </c>
      <c r="K7" s="92"/>
      <c r="L7" s="93" t="s">
        <v>158</v>
      </c>
      <c r="M7" s="94" t="s">
        <v>157</v>
      </c>
      <c r="N7" s="95" t="s">
        <v>115</v>
      </c>
    </row>
    <row r="8" customFormat="false" ht="15" hidden="false" customHeight="false" outlineLevel="0" collapsed="false">
      <c r="A8" s="0"/>
      <c r="B8" s="97" t="n">
        <v>2</v>
      </c>
      <c r="C8" s="98" t="s">
        <v>160</v>
      </c>
      <c r="D8" s="99" t="s">
        <v>464</v>
      </c>
      <c r="E8" s="100" t="n">
        <v>99</v>
      </c>
      <c r="F8" s="101" t="n">
        <v>80</v>
      </c>
      <c r="G8" s="102" t="n">
        <f aca="false">E8-F8</f>
        <v>19</v>
      </c>
      <c r="H8" s="0"/>
      <c r="I8" s="97" t="n">
        <v>1</v>
      </c>
      <c r="J8" s="99" t="s">
        <v>528</v>
      </c>
      <c r="K8" s="98" t="s">
        <v>163</v>
      </c>
      <c r="L8" s="99" t="n">
        <v>78</v>
      </c>
      <c r="M8" s="103" t="n">
        <v>57</v>
      </c>
      <c r="N8" s="104" t="n">
        <f aca="false">M8-L8</f>
        <v>-21</v>
      </c>
    </row>
    <row r="9" customFormat="false" ht="15" hidden="false" customHeight="false" outlineLevel="0" collapsed="false">
      <c r="A9" s="0"/>
      <c r="B9" s="97" t="n">
        <v>3</v>
      </c>
      <c r="C9" s="98" t="s">
        <v>160</v>
      </c>
      <c r="D9" s="99" t="s">
        <v>494</v>
      </c>
      <c r="E9" s="100" t="n">
        <v>81</v>
      </c>
      <c r="F9" s="101" t="n">
        <v>75</v>
      </c>
      <c r="G9" s="102" t="n">
        <f aca="false">E9-F9</f>
        <v>6</v>
      </c>
      <c r="H9" s="0"/>
      <c r="I9" s="97" t="n">
        <v>4</v>
      </c>
      <c r="J9" s="99" t="s">
        <v>529</v>
      </c>
      <c r="K9" s="98" t="s">
        <v>163</v>
      </c>
      <c r="L9" s="99" t="n">
        <v>84</v>
      </c>
      <c r="M9" s="103" t="n">
        <v>62</v>
      </c>
      <c r="N9" s="104" t="n">
        <f aca="false">M9-L9</f>
        <v>-22</v>
      </c>
    </row>
    <row r="10" customFormat="false" ht="15" hidden="false" customHeight="false" outlineLevel="0" collapsed="false">
      <c r="A10" s="0"/>
      <c r="B10" s="97" t="n">
        <v>5</v>
      </c>
      <c r="C10" s="98" t="s">
        <v>160</v>
      </c>
      <c r="D10" s="99" t="s">
        <v>530</v>
      </c>
      <c r="E10" s="100" t="n">
        <v>94</v>
      </c>
      <c r="F10" s="101" t="n">
        <v>90</v>
      </c>
      <c r="G10" s="102" t="n">
        <f aca="false">E10-F10</f>
        <v>4</v>
      </c>
      <c r="H10" s="0"/>
      <c r="I10" s="97" t="n">
        <v>6</v>
      </c>
      <c r="J10" s="99" t="s">
        <v>531</v>
      </c>
      <c r="K10" s="98" t="s">
        <v>163</v>
      </c>
      <c r="L10" s="99" t="n">
        <v>91</v>
      </c>
      <c r="M10" s="103" t="n">
        <v>71</v>
      </c>
      <c r="N10" s="104" t="n">
        <f aca="false">M10-L10</f>
        <v>-20</v>
      </c>
    </row>
    <row r="11" customFormat="false" ht="15" hidden="false" customHeight="false" outlineLevel="0" collapsed="false">
      <c r="A11" s="0"/>
      <c r="B11" s="97" t="n">
        <v>7</v>
      </c>
      <c r="C11" s="98" t="s">
        <v>160</v>
      </c>
      <c r="D11" s="99" t="s">
        <v>513</v>
      </c>
      <c r="E11" s="100" t="n">
        <v>62</v>
      </c>
      <c r="F11" s="101" t="n">
        <v>73</v>
      </c>
      <c r="G11" s="102" t="n">
        <f aca="false">E11-F11</f>
        <v>-11</v>
      </c>
      <c r="H11" s="0"/>
      <c r="I11" s="97" t="n">
        <v>8</v>
      </c>
      <c r="J11" s="99" t="s">
        <v>532</v>
      </c>
      <c r="K11" s="98" t="s">
        <v>163</v>
      </c>
      <c r="L11" s="99" t="n">
        <v>81</v>
      </c>
      <c r="M11" s="103" t="n">
        <v>63</v>
      </c>
      <c r="N11" s="104" t="n">
        <f aca="false">M11-L11</f>
        <v>-18</v>
      </c>
    </row>
    <row r="12" customFormat="false" ht="15" hidden="false" customHeight="false" outlineLevel="0" collapsed="false">
      <c r="A12" s="0"/>
      <c r="B12" s="97" t="n">
        <v>9</v>
      </c>
      <c r="C12" s="98" t="s">
        <v>160</v>
      </c>
      <c r="D12" s="99" t="s">
        <v>533</v>
      </c>
      <c r="E12" s="100" t="n">
        <v>73</v>
      </c>
      <c r="F12" s="101" t="n">
        <v>85</v>
      </c>
      <c r="G12" s="102" t="n">
        <f aca="false">E12-F12</f>
        <v>-12</v>
      </c>
      <c r="H12" s="0"/>
      <c r="I12" s="97" t="n">
        <v>10</v>
      </c>
      <c r="J12" s="99" t="s">
        <v>534</v>
      </c>
      <c r="K12" s="98" t="s">
        <v>163</v>
      </c>
      <c r="L12" s="99" t="n">
        <v>100</v>
      </c>
      <c r="M12" s="103" t="n">
        <v>86</v>
      </c>
      <c r="N12" s="104" t="n">
        <f aca="false">M12-L12</f>
        <v>-14</v>
      </c>
    </row>
    <row r="13" customFormat="false" ht="15" hidden="false" customHeight="false" outlineLevel="0" collapsed="false">
      <c r="A13" s="0"/>
      <c r="B13" s="97" t="n">
        <v>11</v>
      </c>
      <c r="C13" s="98" t="s">
        <v>160</v>
      </c>
      <c r="D13" s="99" t="s">
        <v>479</v>
      </c>
      <c r="E13" s="100" t="n">
        <v>79</v>
      </c>
      <c r="F13" s="101" t="n">
        <v>68</v>
      </c>
      <c r="G13" s="102" t="n">
        <f aca="false">E13-F13</f>
        <v>11</v>
      </c>
      <c r="H13" s="0"/>
      <c r="I13" s="97" t="n">
        <v>12</v>
      </c>
      <c r="J13" s="99" t="s">
        <v>535</v>
      </c>
      <c r="K13" s="98" t="s">
        <v>163</v>
      </c>
      <c r="L13" s="99" t="n">
        <v>70</v>
      </c>
      <c r="M13" s="103" t="n">
        <v>76</v>
      </c>
      <c r="N13" s="104" t="n">
        <f aca="false">M13-L13</f>
        <v>6</v>
      </c>
    </row>
    <row r="14" customFormat="false" ht="15" hidden="false" customHeight="false" outlineLevel="0" collapsed="false">
      <c r="A14" s="0"/>
      <c r="B14" s="97" t="n">
        <v>13</v>
      </c>
      <c r="C14" s="98" t="s">
        <v>160</v>
      </c>
      <c r="D14" s="99" t="s">
        <v>503</v>
      </c>
      <c r="E14" s="100" t="n">
        <v>85</v>
      </c>
      <c r="F14" s="101" t="n">
        <v>86</v>
      </c>
      <c r="G14" s="102" t="n">
        <f aca="false">E14-F14</f>
        <v>-1</v>
      </c>
      <c r="H14" s="0"/>
      <c r="I14" s="97" t="n">
        <v>14</v>
      </c>
      <c r="J14" s="99" t="s">
        <v>522</v>
      </c>
      <c r="K14" s="98" t="s">
        <v>163</v>
      </c>
      <c r="L14" s="99" t="n">
        <v>95</v>
      </c>
      <c r="M14" s="103" t="n">
        <v>77</v>
      </c>
      <c r="N14" s="104" t="n">
        <f aca="false">M14-L14</f>
        <v>-18</v>
      </c>
    </row>
    <row r="15" customFormat="false" ht="15" hidden="false" customHeight="false" outlineLevel="0" collapsed="false">
      <c r="A15" s="0"/>
      <c r="B15" s="97" t="n">
        <v>15</v>
      </c>
      <c r="C15" s="98" t="s">
        <v>160</v>
      </c>
      <c r="D15" s="99" t="s">
        <v>511</v>
      </c>
      <c r="E15" s="100" t="n">
        <v>68</v>
      </c>
      <c r="F15" s="101" t="n">
        <v>73</v>
      </c>
      <c r="G15" s="102" t="n">
        <f aca="false">E15-F15</f>
        <v>-5</v>
      </c>
      <c r="H15" s="0"/>
      <c r="I15" s="97" t="n">
        <v>16</v>
      </c>
      <c r="J15" s="99" t="s">
        <v>494</v>
      </c>
      <c r="K15" s="98" t="s">
        <v>163</v>
      </c>
      <c r="L15" s="99" t="n">
        <v>95</v>
      </c>
      <c r="M15" s="103" t="n">
        <v>83</v>
      </c>
      <c r="N15" s="104" t="n">
        <f aca="false">M15-L15</f>
        <v>-12</v>
      </c>
    </row>
    <row r="16" customFormat="false" ht="15" hidden="false" customHeight="false" outlineLevel="0" collapsed="false">
      <c r="A16" s="0"/>
      <c r="B16" s="97" t="n">
        <v>17</v>
      </c>
      <c r="C16" s="98" t="s">
        <v>160</v>
      </c>
      <c r="D16" s="99" t="s">
        <v>528</v>
      </c>
      <c r="E16" s="100" t="n">
        <v>89</v>
      </c>
      <c r="F16" s="101" t="n">
        <v>67</v>
      </c>
      <c r="G16" s="102" t="n">
        <f aca="false">E16-F16</f>
        <v>22</v>
      </c>
      <c r="H16" s="0"/>
      <c r="I16" s="97" t="n">
        <v>18</v>
      </c>
      <c r="J16" s="99" t="s">
        <v>464</v>
      </c>
      <c r="K16" s="98" t="s">
        <v>163</v>
      </c>
      <c r="L16" s="99" t="n">
        <v>71</v>
      </c>
      <c r="M16" s="103" t="n">
        <v>85</v>
      </c>
      <c r="N16" s="104" t="n">
        <f aca="false">M16-L16</f>
        <v>14</v>
      </c>
    </row>
    <row r="17" customFormat="false" ht="15" hidden="false" customHeight="false" outlineLevel="0" collapsed="false">
      <c r="A17" s="0"/>
      <c r="B17" s="97" t="n">
        <v>19</v>
      </c>
      <c r="C17" s="98" t="s">
        <v>160</v>
      </c>
      <c r="D17" s="99" t="s">
        <v>529</v>
      </c>
      <c r="E17" s="100" t="n">
        <v>95</v>
      </c>
      <c r="F17" s="101" t="n">
        <v>87</v>
      </c>
      <c r="G17" s="102" t="n">
        <f aca="false">E17-F17</f>
        <v>8</v>
      </c>
      <c r="H17" s="0"/>
      <c r="I17" s="97" t="n">
        <v>20</v>
      </c>
      <c r="J17" s="99" t="s">
        <v>530</v>
      </c>
      <c r="K17" s="98" t="s">
        <v>163</v>
      </c>
      <c r="L17" s="99" t="n">
        <v>86</v>
      </c>
      <c r="M17" s="103" t="n">
        <v>73</v>
      </c>
      <c r="N17" s="104" t="n">
        <f aca="false">M17-L17</f>
        <v>-13</v>
      </c>
    </row>
    <row r="18" customFormat="false" ht="15" hidden="false" customHeight="false" outlineLevel="0" collapsed="false">
      <c r="A18" s="0"/>
      <c r="B18" s="97" t="n">
        <v>21</v>
      </c>
      <c r="C18" s="98" t="s">
        <v>160</v>
      </c>
      <c r="D18" s="99" t="s">
        <v>531</v>
      </c>
      <c r="E18" s="100" t="n">
        <v>94</v>
      </c>
      <c r="F18" s="101" t="n">
        <v>85</v>
      </c>
      <c r="G18" s="102" t="n">
        <f aca="false">E18-F18</f>
        <v>9</v>
      </c>
      <c r="H18" s="0"/>
      <c r="I18" s="97" t="n">
        <v>22</v>
      </c>
      <c r="J18" s="99" t="s">
        <v>513</v>
      </c>
      <c r="K18" s="98" t="s">
        <v>163</v>
      </c>
      <c r="L18" s="99" t="n">
        <v>58</v>
      </c>
      <c r="M18" s="103" t="n">
        <v>61</v>
      </c>
      <c r="N18" s="104" t="n">
        <f aca="false">M18-L18</f>
        <v>3</v>
      </c>
    </row>
    <row r="19" customFormat="false" ht="15" hidden="false" customHeight="false" outlineLevel="0" collapsed="false">
      <c r="A19" s="0"/>
      <c r="B19" s="97" t="n">
        <v>23</v>
      </c>
      <c r="C19" s="98" t="s">
        <v>160</v>
      </c>
      <c r="D19" s="99" t="s">
        <v>532</v>
      </c>
      <c r="E19" s="100" t="n">
        <v>87</v>
      </c>
      <c r="F19" s="101" t="n">
        <v>90</v>
      </c>
      <c r="G19" s="102" t="n">
        <f aca="false">E19-F19</f>
        <v>-3</v>
      </c>
      <c r="H19" s="0"/>
      <c r="I19" s="97" t="n">
        <v>24</v>
      </c>
      <c r="J19" s="99" t="s">
        <v>533</v>
      </c>
      <c r="K19" s="98" t="s">
        <v>163</v>
      </c>
      <c r="L19" s="99" t="n">
        <v>84</v>
      </c>
      <c r="M19" s="103" t="n">
        <v>99</v>
      </c>
      <c r="N19" s="104" t="n">
        <f aca="false">M19-L19</f>
        <v>15</v>
      </c>
    </row>
    <row r="20" customFormat="false" ht="15" hidden="false" customHeight="false" outlineLevel="0" collapsed="false">
      <c r="A20" s="0"/>
      <c r="B20" s="97" t="n">
        <v>25</v>
      </c>
      <c r="C20" s="98" t="s">
        <v>160</v>
      </c>
      <c r="D20" s="99" t="s">
        <v>534</v>
      </c>
      <c r="E20" s="100" t="n">
        <v>98</v>
      </c>
      <c r="F20" s="101" t="n">
        <v>90</v>
      </c>
      <c r="G20" s="102" t="n">
        <f aca="false">E20-F20</f>
        <v>8</v>
      </c>
      <c r="H20" s="0"/>
      <c r="I20" s="97" t="n">
        <v>26</v>
      </c>
      <c r="J20" s="99" t="s">
        <v>479</v>
      </c>
      <c r="K20" s="98" t="s">
        <v>163</v>
      </c>
      <c r="L20" s="99" t="n">
        <v>89</v>
      </c>
      <c r="M20" s="103" t="n">
        <v>66</v>
      </c>
      <c r="N20" s="104" t="n">
        <f aca="false">M20-L20</f>
        <v>-23</v>
      </c>
    </row>
    <row r="21" customFormat="false" ht="15" hidden="false" customHeight="false" outlineLevel="0" collapsed="false">
      <c r="A21" s="0"/>
      <c r="B21" s="97" t="n">
        <v>27</v>
      </c>
      <c r="C21" s="98" t="s">
        <v>160</v>
      </c>
      <c r="D21" s="99" t="s">
        <v>535</v>
      </c>
      <c r="E21" s="100" t="n">
        <v>101</v>
      </c>
      <c r="F21" s="101" t="n">
        <v>98</v>
      </c>
      <c r="G21" s="102" t="n">
        <f aca="false">E21-F21</f>
        <v>3</v>
      </c>
      <c r="H21" s="0"/>
      <c r="I21" s="97" t="n">
        <v>28</v>
      </c>
      <c r="J21" s="99" t="s">
        <v>503</v>
      </c>
      <c r="K21" s="98" t="s">
        <v>163</v>
      </c>
      <c r="L21" s="99" t="n">
        <v>87</v>
      </c>
      <c r="M21" s="103" t="n">
        <v>67</v>
      </c>
      <c r="N21" s="104" t="n">
        <f aca="false">M21-L21</f>
        <v>-20</v>
      </c>
    </row>
    <row r="22" customFormat="false" ht="15" hidden="false" customHeight="false" outlineLevel="0" collapsed="false">
      <c r="A22" s="0"/>
      <c r="B22" s="97" t="n">
        <v>29</v>
      </c>
      <c r="C22" s="98" t="s">
        <v>160</v>
      </c>
      <c r="D22" s="99" t="s">
        <v>522</v>
      </c>
      <c r="E22" s="100" t="n">
        <v>95</v>
      </c>
      <c r="F22" s="101" t="n">
        <v>100</v>
      </c>
      <c r="G22" s="102" t="n">
        <f aca="false">E22-F22</f>
        <v>-5</v>
      </c>
      <c r="H22" s="0"/>
      <c r="I22" s="97" t="n">
        <v>30</v>
      </c>
      <c r="J22" s="99" t="s">
        <v>511</v>
      </c>
      <c r="K22" s="98" t="s">
        <v>163</v>
      </c>
      <c r="L22" s="99" t="n">
        <v>80</v>
      </c>
      <c r="M22" s="103" t="n">
        <v>78</v>
      </c>
      <c r="N22" s="104" t="n">
        <f aca="false">M22-L22</f>
        <v>-2</v>
      </c>
    </row>
    <row r="23" customFormat="false" ht="15" hidden="false" customHeight="false" outlineLevel="0" collapsed="false">
      <c r="A23" s="0"/>
      <c r="B23" s="97"/>
      <c r="C23" s="98"/>
      <c r="D23" s="99"/>
      <c r="E23" s="100"/>
      <c r="F23" s="101"/>
      <c r="G23" s="102"/>
      <c r="H23" s="0"/>
      <c r="I23" s="97"/>
      <c r="J23" s="99"/>
      <c r="K23" s="98"/>
      <c r="L23" s="99"/>
      <c r="M23" s="103"/>
      <c r="N23" s="104"/>
    </row>
    <row r="24" customFormat="false" ht="15" hidden="false" customHeight="false" outlineLevel="0" collapsed="false">
      <c r="A24" s="0"/>
      <c r="B24" s="97"/>
      <c r="C24" s="98"/>
      <c r="D24" s="99"/>
      <c r="E24" s="100"/>
      <c r="F24" s="101"/>
      <c r="G24" s="102"/>
      <c r="H24" s="0"/>
      <c r="I24" s="97"/>
      <c r="J24" s="99"/>
      <c r="K24" s="98"/>
      <c r="L24" s="99"/>
      <c r="M24" s="103"/>
      <c r="N24" s="104"/>
    </row>
    <row r="25" customFormat="false" ht="15" hidden="false" customHeight="false" outlineLevel="0" collapsed="false">
      <c r="A25" s="0"/>
      <c r="B25" s="97"/>
      <c r="C25" s="98"/>
      <c r="D25" s="99"/>
      <c r="E25" s="100"/>
      <c r="F25" s="101"/>
      <c r="G25" s="102"/>
      <c r="H25" s="0"/>
      <c r="I25" s="97"/>
      <c r="J25" s="99"/>
      <c r="K25" s="98"/>
      <c r="L25" s="99"/>
      <c r="M25" s="103"/>
      <c r="N25" s="104"/>
    </row>
    <row r="26" customFormat="false" ht="15" hidden="false" customHeight="false" outlineLevel="0" collapsed="false">
      <c r="A26" s="0"/>
      <c r="B26" s="97"/>
      <c r="C26" s="99"/>
      <c r="D26" s="99"/>
      <c r="E26" s="100"/>
      <c r="F26" s="101"/>
      <c r="G26" s="102"/>
      <c r="H26" s="0"/>
      <c r="I26" s="97"/>
      <c r="J26" s="99"/>
      <c r="K26" s="99"/>
      <c r="L26" s="99"/>
      <c r="M26" s="103"/>
      <c r="N26" s="105"/>
    </row>
    <row r="27" customFormat="false" ht="15.75" hidden="false" customHeight="false" outlineLevel="0" collapsed="false">
      <c r="A27" s="0"/>
      <c r="B27" s="106"/>
      <c r="C27" s="107" t="s">
        <v>108</v>
      </c>
      <c r="D27" s="108"/>
      <c r="E27" s="109" t="n">
        <f aca="false">SUM(E8:E25)</f>
        <v>1300</v>
      </c>
      <c r="F27" s="109" t="n">
        <f aca="false">SUM(F8:F25)</f>
        <v>1247</v>
      </c>
      <c r="G27" s="110" t="n">
        <f aca="false">SUM(G8:G25)</f>
        <v>53</v>
      </c>
      <c r="H27" s="0"/>
      <c r="I27" s="106"/>
      <c r="J27" s="108"/>
      <c r="K27" s="108"/>
      <c r="L27" s="108" t="n">
        <f aca="false">SUM(L8:L25)</f>
        <v>1249</v>
      </c>
      <c r="M27" s="108" t="n">
        <f aca="false">SUM(M8:M25)</f>
        <v>1104</v>
      </c>
      <c r="N27" s="111" t="n">
        <f aca="false">SUM(N8:N25)</f>
        <v>-145</v>
      </c>
    </row>
    <row r="28" customFormat="false" ht="7.5" hidden="false" customHeight="true" outlineLevel="0" collapsed="false">
      <c r="A28" s="0"/>
      <c r="B28" s="0"/>
      <c r="C28" s="0"/>
      <c r="D28" s="0"/>
      <c r="E28" s="0"/>
      <c r="F28" s="0"/>
      <c r="G28" s="0"/>
      <c r="H28" s="0"/>
      <c r="I28" s="0"/>
      <c r="J28" s="0"/>
      <c r="K28" s="0"/>
      <c r="L28" s="0"/>
      <c r="M28" s="0"/>
    </row>
    <row r="29" customFormat="false" ht="15.75" hidden="false" customHeight="false" outlineLevel="0" collapsed="false">
      <c r="A29" s="0"/>
      <c r="B29" s="0"/>
      <c r="C29" s="0"/>
      <c r="D29" s="0"/>
      <c r="E29" s="112" t="s">
        <v>180</v>
      </c>
      <c r="F29" s="113" t="s">
        <v>181</v>
      </c>
      <c r="G29" s="0"/>
      <c r="H29" s="0"/>
      <c r="I29" s="0"/>
      <c r="J29" s="114"/>
      <c r="K29" s="115"/>
      <c r="L29" s="93" t="s">
        <v>7</v>
      </c>
      <c r="M29" s="95" t="s">
        <v>8</v>
      </c>
    </row>
    <row r="30" customFormat="false" ht="15" hidden="false" customHeight="false" outlineLevel="0" collapsed="false">
      <c r="A30" s="0"/>
      <c r="B30" s="0"/>
      <c r="C30" s="0"/>
      <c r="D30" s="116" t="s">
        <v>182</v>
      </c>
      <c r="E30" s="117" t="n">
        <f aca="false">E27</f>
        <v>1300</v>
      </c>
      <c r="F30" s="118" t="n">
        <f aca="false">E30/$M$5</f>
        <v>86.6666666666667</v>
      </c>
      <c r="G30" s="0"/>
      <c r="H30" s="0"/>
      <c r="I30" s="0"/>
      <c r="J30" s="119" t="s">
        <v>183</v>
      </c>
      <c r="K30" s="99"/>
      <c r="L30" s="120" t="n">
        <v>9</v>
      </c>
      <c r="M30" s="121" t="n">
        <v>6</v>
      </c>
    </row>
    <row r="31" customFormat="false" ht="15" hidden="false" customHeight="false" outlineLevel="0" collapsed="false">
      <c r="A31" s="0"/>
      <c r="B31" s="0"/>
      <c r="C31" s="0"/>
      <c r="D31" s="157" t="s">
        <v>184</v>
      </c>
      <c r="E31" s="101" t="n">
        <f aca="false">F27</f>
        <v>1247</v>
      </c>
      <c r="F31" s="102" t="n">
        <f aca="false">E31/$M$5</f>
        <v>83.1333333333333</v>
      </c>
      <c r="G31" s="0"/>
      <c r="H31" s="0"/>
      <c r="I31" s="0"/>
      <c r="J31" s="119" t="s">
        <v>185</v>
      </c>
      <c r="K31" s="99"/>
      <c r="L31" s="120" t="n">
        <v>4</v>
      </c>
      <c r="M31" s="121" t="n">
        <v>11</v>
      </c>
    </row>
    <row r="32" customFormat="false" ht="15.75" hidden="false" customHeight="false" outlineLevel="0" collapsed="false">
      <c r="A32" s="89"/>
      <c r="B32" s="89"/>
      <c r="C32" s="89"/>
      <c r="D32" s="157" t="s">
        <v>186</v>
      </c>
      <c r="E32" s="101" t="n">
        <f aca="false">M27</f>
        <v>1104</v>
      </c>
      <c r="F32" s="102" t="n">
        <f aca="false">E32/$M$5</f>
        <v>73.6</v>
      </c>
      <c r="G32" s="89"/>
      <c r="H32" s="89"/>
      <c r="I32" s="89"/>
      <c r="J32" s="125" t="s">
        <v>187</v>
      </c>
      <c r="K32" s="108"/>
      <c r="L32" s="126" t="n">
        <f aca="false">L30+L31</f>
        <v>13</v>
      </c>
      <c r="M32" s="127" t="n">
        <f aca="false">M30+M31</f>
        <v>17</v>
      </c>
    </row>
    <row r="33" customFormat="false" ht="15" hidden="false" customHeight="false" outlineLevel="0" collapsed="false">
      <c r="A33" s="89"/>
      <c r="B33" s="128"/>
      <c r="C33" s="89"/>
      <c r="D33" s="157" t="s">
        <v>188</v>
      </c>
      <c r="E33" s="101" t="n">
        <f aca="false">L27</f>
        <v>1249</v>
      </c>
      <c r="F33" s="102" t="n">
        <f aca="false">E33/$M$5</f>
        <v>83.2666666666667</v>
      </c>
      <c r="G33" s="89"/>
      <c r="H33" s="89"/>
      <c r="I33" s="89"/>
      <c r="J33" s="131"/>
      <c r="K33" s="132"/>
      <c r="L33" s="133" t="s">
        <v>189</v>
      </c>
      <c r="M33" s="134" t="s">
        <v>190</v>
      </c>
    </row>
    <row r="34" customFormat="false" ht="15" hidden="false" customHeight="false" outlineLevel="0" collapsed="false">
      <c r="A34" s="89"/>
      <c r="B34" s="128"/>
      <c r="C34" s="89"/>
      <c r="D34" s="157" t="s">
        <v>191</v>
      </c>
      <c r="E34" s="101" t="n">
        <f aca="false">E30+E32</f>
        <v>2404</v>
      </c>
      <c r="F34" s="102" t="n">
        <f aca="false">E34/$L$5</f>
        <v>80.1333333333333</v>
      </c>
      <c r="G34" s="89"/>
      <c r="H34" s="89"/>
      <c r="I34" s="89"/>
      <c r="J34" s="138" t="s">
        <v>192</v>
      </c>
      <c r="K34" s="139"/>
      <c r="L34" s="140" t="n">
        <v>22</v>
      </c>
      <c r="M34" s="141" t="n">
        <v>12</v>
      </c>
    </row>
    <row r="35" customFormat="false" ht="15.75" hidden="false" customHeight="false" outlineLevel="0" collapsed="false">
      <c r="A35" s="89"/>
      <c r="B35" s="128"/>
      <c r="C35" s="89"/>
      <c r="D35" s="129" t="s">
        <v>193</v>
      </c>
      <c r="E35" s="130" t="n">
        <f aca="false">E31+E33</f>
        <v>2496</v>
      </c>
      <c r="F35" s="110" t="n">
        <f aca="false">E35/$L$5</f>
        <v>83.2</v>
      </c>
      <c r="G35" s="89"/>
      <c r="H35" s="89"/>
      <c r="I35" s="89"/>
      <c r="J35" s="142" t="s">
        <v>194</v>
      </c>
      <c r="K35" s="108"/>
      <c r="L35" s="143" t="n">
        <v>15</v>
      </c>
      <c r="M35" s="144" t="n">
        <v>23</v>
      </c>
    </row>
    <row r="36" customFormat="false" ht="15.75" hidden="false" customHeight="false" outlineLevel="0" collapsed="false">
      <c r="A36" s="89"/>
      <c r="B36" s="128"/>
      <c r="C36" s="89"/>
      <c r="D36" s="145"/>
      <c r="E36" s="146"/>
      <c r="F36" s="146"/>
      <c r="G36" s="89"/>
      <c r="H36" s="89"/>
      <c r="I36" s="89"/>
      <c r="J36" s="0"/>
      <c r="K36" s="0"/>
    </row>
    <row r="37" customFormat="false" ht="15.75" hidden="false" customHeight="false" outlineLevel="0" collapsed="false">
      <c r="C37" s="86" t="s">
        <v>195</v>
      </c>
      <c r="D37" s="147" t="s">
        <v>536</v>
      </c>
      <c r="E37" s="147"/>
      <c r="F37" s="147"/>
      <c r="G37" s="147"/>
      <c r="H37" s="147"/>
      <c r="I37" s="147"/>
      <c r="J37" s="147"/>
      <c r="K37" s="147"/>
    </row>
    <row r="38" customFormat="false" ht="15.75" hidden="false" customHeight="true" outlineLevel="0" collapsed="false">
      <c r="C38" s="148" t="s">
        <v>197</v>
      </c>
      <c r="D38" s="149" t="s">
        <v>537</v>
      </c>
      <c r="E38" s="149"/>
      <c r="F38" s="149"/>
      <c r="G38" s="149"/>
      <c r="H38" s="149"/>
      <c r="I38" s="149"/>
      <c r="J38" s="149"/>
      <c r="K38" s="149"/>
    </row>
    <row r="39" customFormat="false" ht="15.75" hidden="false" customHeight="false" outlineLevel="0" collapsed="false">
      <c r="C39" s="148"/>
      <c r="D39" s="149"/>
      <c r="E39" s="149"/>
      <c r="F39" s="149"/>
      <c r="G39" s="149"/>
      <c r="H39" s="149"/>
      <c r="I39" s="149"/>
      <c r="J39" s="149"/>
      <c r="K39" s="149"/>
    </row>
    <row r="40" customFormat="false" ht="15.75" hidden="false" customHeight="false" outlineLevel="0" collapsed="false">
      <c r="C40" s="148"/>
      <c r="D40" s="149"/>
      <c r="E40" s="149"/>
      <c r="F40" s="149"/>
      <c r="G40" s="149"/>
      <c r="H40" s="149"/>
      <c r="I40" s="149"/>
      <c r="J40" s="149"/>
      <c r="K40" s="149"/>
    </row>
  </sheetData>
  <mergeCells count="6">
    <mergeCell ref="B1:N2"/>
    <mergeCell ref="C7:D7"/>
    <mergeCell ref="J7:K7"/>
    <mergeCell ref="D37:K37"/>
    <mergeCell ref="C38:C40"/>
    <mergeCell ref="D38:K40"/>
  </mergeCells>
  <printOptions headings="false" gridLines="false" gridLinesSet="true" horizontalCentered="false" verticalCentered="false"/>
  <pageMargins left="0.315277777777778" right="0.315277777777778" top="0" bottom="0" header="0.511805555555555" footer="0.511805555555555"/>
  <pageSetup paperSize="77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40"/>
  <sheetViews>
    <sheetView windowProtection="false" showFormulas="false" showGridLines="true" showRowColHeaders="true" showZeros="true" rightToLeft="false" tabSelected="false" showOutlineSymbols="true" defaultGridColor="true" view="normal" topLeftCell="A3" colorId="64" zoomScale="100" zoomScaleNormal="100" zoomScalePageLayoutView="100" workbookViewId="0">
      <selection pane="topLeft" activeCell="D38" activeCellId="0" sqref="D38"/>
    </sheetView>
  </sheetViews>
  <sheetFormatPr defaultRowHeight="15"/>
  <cols>
    <col collapsed="false" hidden="false" max="1" min="1" style="82" width="1.70918367346939"/>
    <col collapsed="false" hidden="false" max="2" min="2" style="82" width="4.42857142857143"/>
    <col collapsed="false" hidden="false" max="3" min="3" style="82" width="15"/>
    <col collapsed="false" hidden="false" max="4" min="4" style="82" width="33.2908163265306"/>
    <col collapsed="false" hidden="false" max="5" min="5" style="82" width="4.70918367346939"/>
    <col collapsed="false" hidden="false" max="6" min="6" style="82" width="5.13775510204082"/>
    <col collapsed="false" hidden="false" max="7" min="7" style="82" width="5.85714285714286"/>
    <col collapsed="false" hidden="false" max="8" min="8" style="82" width="3.41836734693878"/>
    <col collapsed="false" hidden="false" max="9" min="9" style="82" width="4.86224489795918"/>
    <col collapsed="false" hidden="false" max="10" min="10" style="82" width="26"/>
    <col collapsed="false" hidden="false" max="11" min="11" style="82" width="15"/>
    <col collapsed="false" hidden="false" max="13" min="12" style="82" width="5.00510204081633"/>
    <col collapsed="false" hidden="false" max="14" min="14" style="82" width="5.28061224489796"/>
    <col collapsed="false" hidden="false" max="1025" min="15" style="82" width="10.8520408163265"/>
  </cols>
  <sheetData>
    <row r="1" customFormat="false" ht="15" hidden="false" customHeight="true" outlineLevel="0" collapsed="false">
      <c r="A1" s="0"/>
      <c r="B1" s="156" t="s">
        <v>538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customFormat="false" ht="15.75" hidden="false" customHeight="true" outlineLevel="0" collapsed="false">
      <c r="A2" s="0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customFormat="false" ht="4.5" hidden="false" customHeight="true" outlineLevel="0" collapsed="false">
      <c r="A3" s="0"/>
      <c r="B3" s="0"/>
      <c r="C3" s="0"/>
      <c r="D3" s="0"/>
      <c r="E3" s="0"/>
      <c r="F3" s="0"/>
      <c r="G3" s="0"/>
      <c r="H3" s="0"/>
      <c r="I3" s="0"/>
      <c r="J3" s="0"/>
      <c r="K3" s="0"/>
      <c r="L3" s="0"/>
      <c r="M3" s="0"/>
      <c r="N3" s="0"/>
    </row>
    <row r="4" customFormat="false" ht="15.75" hidden="false" customHeight="false" outlineLevel="0" collapsed="false">
      <c r="A4" s="0"/>
      <c r="B4" s="0"/>
      <c r="C4" s="84" t="s">
        <v>150</v>
      </c>
      <c r="D4" s="85" t="s">
        <v>519</v>
      </c>
      <c r="E4" s="0"/>
      <c r="F4" s="0"/>
      <c r="G4" s="0"/>
      <c r="H4" s="0"/>
      <c r="I4" s="0"/>
      <c r="J4" s="0"/>
      <c r="K4" s="86" t="s">
        <v>152</v>
      </c>
      <c r="L4" s="223" t="s">
        <v>281</v>
      </c>
      <c r="M4" s="0"/>
      <c r="N4" s="0"/>
    </row>
    <row r="5" customFormat="false" ht="15.75" hidden="false" customHeight="false" outlineLevel="0" collapsed="false">
      <c r="A5" s="0"/>
      <c r="B5" s="0"/>
      <c r="C5" s="88"/>
      <c r="D5" s="89"/>
      <c r="E5" s="0"/>
      <c r="F5" s="0"/>
      <c r="G5" s="0"/>
      <c r="H5" s="0"/>
      <c r="I5" s="0"/>
      <c r="J5" s="0"/>
      <c r="K5" s="86" t="s">
        <v>154</v>
      </c>
      <c r="L5" s="223" t="n">
        <v>34</v>
      </c>
      <c r="M5" s="90" t="n">
        <v>17</v>
      </c>
      <c r="N5" s="0"/>
    </row>
    <row r="6" customFormat="false" ht="3" hidden="false" customHeight="true" outlineLevel="0" collapsed="false">
      <c r="A6" s="0"/>
      <c r="B6" s="0"/>
      <c r="C6" s="0"/>
      <c r="D6" s="0"/>
      <c r="E6" s="0"/>
      <c r="F6" s="0"/>
      <c r="G6" s="0"/>
      <c r="H6" s="0"/>
      <c r="I6" s="0"/>
      <c r="J6" s="0"/>
      <c r="K6" s="0"/>
      <c r="L6" s="0"/>
      <c r="M6" s="0"/>
      <c r="N6" s="0"/>
    </row>
    <row r="7" customFormat="false" ht="15" hidden="false" customHeight="true" outlineLevel="0" collapsed="false">
      <c r="A7" s="0"/>
      <c r="B7" s="91" t="s">
        <v>155</v>
      </c>
      <c r="C7" s="92" t="s">
        <v>156</v>
      </c>
      <c r="D7" s="92"/>
      <c r="E7" s="93" t="s">
        <v>157</v>
      </c>
      <c r="F7" s="94" t="s">
        <v>158</v>
      </c>
      <c r="G7" s="95" t="s">
        <v>115</v>
      </c>
      <c r="H7" s="96"/>
      <c r="I7" s="91" t="s">
        <v>155</v>
      </c>
      <c r="J7" s="92" t="s">
        <v>159</v>
      </c>
      <c r="K7" s="92"/>
      <c r="L7" s="93" t="s">
        <v>158</v>
      </c>
      <c r="M7" s="94" t="s">
        <v>157</v>
      </c>
      <c r="N7" s="95" t="s">
        <v>115</v>
      </c>
    </row>
    <row r="8" customFormat="false" ht="15" hidden="false" customHeight="false" outlineLevel="0" collapsed="false">
      <c r="A8" s="0"/>
      <c r="B8" s="97" t="n">
        <v>2</v>
      </c>
      <c r="C8" s="98" t="s">
        <v>160</v>
      </c>
      <c r="D8" s="99" t="s">
        <v>283</v>
      </c>
      <c r="E8" s="100" t="n">
        <v>80</v>
      </c>
      <c r="F8" s="101" t="n">
        <v>87</v>
      </c>
      <c r="G8" s="102" t="n">
        <f aca="false">E8-F8</f>
        <v>-7</v>
      </c>
      <c r="H8" s="0"/>
      <c r="I8" s="97" t="n">
        <v>1</v>
      </c>
      <c r="J8" s="99" t="s">
        <v>539</v>
      </c>
      <c r="K8" s="98" t="s">
        <v>163</v>
      </c>
      <c r="L8" s="99" t="n">
        <v>88</v>
      </c>
      <c r="M8" s="103" t="n">
        <v>57</v>
      </c>
      <c r="N8" s="104" t="n">
        <f aca="false">M8-L8</f>
        <v>-31</v>
      </c>
    </row>
    <row r="9" customFormat="false" ht="15" hidden="false" customHeight="false" outlineLevel="0" collapsed="false">
      <c r="A9" s="0"/>
      <c r="B9" s="97" t="n">
        <v>4</v>
      </c>
      <c r="C9" s="98" t="s">
        <v>160</v>
      </c>
      <c r="D9" s="99" t="s">
        <v>522</v>
      </c>
      <c r="E9" s="100" t="n">
        <v>79</v>
      </c>
      <c r="F9" s="101" t="n">
        <v>78</v>
      </c>
      <c r="G9" s="102" t="n">
        <f aca="false">E9-F9</f>
        <v>1</v>
      </c>
      <c r="H9" s="0"/>
      <c r="I9" s="97" t="n">
        <v>3</v>
      </c>
      <c r="J9" s="99" t="s">
        <v>540</v>
      </c>
      <c r="K9" s="98" t="s">
        <v>163</v>
      </c>
      <c r="L9" s="99" t="n">
        <v>79</v>
      </c>
      <c r="M9" s="103" t="n">
        <v>70</v>
      </c>
      <c r="N9" s="104" t="n">
        <f aca="false">M9-L9</f>
        <v>-9</v>
      </c>
    </row>
    <row r="10" customFormat="false" ht="15" hidden="false" customHeight="false" outlineLevel="0" collapsed="false">
      <c r="A10" s="0"/>
      <c r="B10" s="97" t="n">
        <v>6</v>
      </c>
      <c r="C10" s="98" t="s">
        <v>160</v>
      </c>
      <c r="D10" s="99" t="s">
        <v>535</v>
      </c>
      <c r="E10" s="100" t="n">
        <v>85</v>
      </c>
      <c r="F10" s="101" t="n">
        <v>94</v>
      </c>
      <c r="G10" s="102" t="n">
        <f aca="false">E10-F10</f>
        <v>-9</v>
      </c>
      <c r="H10" s="0"/>
      <c r="I10" s="97" t="n">
        <v>5</v>
      </c>
      <c r="J10" s="99" t="s">
        <v>479</v>
      </c>
      <c r="K10" s="98" t="s">
        <v>163</v>
      </c>
      <c r="L10" s="99" t="n">
        <v>96</v>
      </c>
      <c r="M10" s="103" t="n">
        <v>65</v>
      </c>
      <c r="N10" s="104" t="n">
        <f aca="false">M10-L10</f>
        <v>-31</v>
      </c>
    </row>
    <row r="11" customFormat="false" ht="15" hidden="false" customHeight="false" outlineLevel="0" collapsed="false">
      <c r="A11" s="0"/>
      <c r="B11" s="97" t="n">
        <v>8</v>
      </c>
      <c r="C11" s="98" t="s">
        <v>160</v>
      </c>
      <c r="D11" s="99" t="s">
        <v>541</v>
      </c>
      <c r="E11" s="100" t="n">
        <v>84</v>
      </c>
      <c r="F11" s="101" t="n">
        <v>73</v>
      </c>
      <c r="G11" s="102" t="n">
        <f aca="false">E11-F11</f>
        <v>11</v>
      </c>
      <c r="H11" s="0"/>
      <c r="I11" s="97" t="n">
        <v>7</v>
      </c>
      <c r="J11" s="99" t="s">
        <v>494</v>
      </c>
      <c r="K11" s="98" t="s">
        <v>163</v>
      </c>
      <c r="L11" s="99" t="n">
        <v>94</v>
      </c>
      <c r="M11" s="103" t="n">
        <v>86</v>
      </c>
      <c r="N11" s="104" t="n">
        <f aca="false">M11-L11</f>
        <v>-8</v>
      </c>
    </row>
    <row r="12" customFormat="false" ht="15" hidden="false" customHeight="false" outlineLevel="0" collapsed="false">
      <c r="A12" s="0"/>
      <c r="B12" s="97" t="n">
        <v>10</v>
      </c>
      <c r="C12" s="98" t="s">
        <v>160</v>
      </c>
      <c r="D12" s="99" t="s">
        <v>511</v>
      </c>
      <c r="E12" s="100" t="n">
        <v>74</v>
      </c>
      <c r="F12" s="101" t="n">
        <v>82</v>
      </c>
      <c r="G12" s="102" t="n">
        <f aca="false">E12-F12</f>
        <v>-8</v>
      </c>
      <c r="H12" s="0"/>
      <c r="I12" s="97" t="n">
        <v>9</v>
      </c>
      <c r="J12" s="99" t="s">
        <v>542</v>
      </c>
      <c r="K12" s="98" t="s">
        <v>163</v>
      </c>
      <c r="L12" s="99" t="n">
        <v>84</v>
      </c>
      <c r="M12" s="103" t="n">
        <v>68</v>
      </c>
      <c r="N12" s="104" t="n">
        <f aca="false">M12-L12</f>
        <v>-16</v>
      </c>
    </row>
    <row r="13" customFormat="false" ht="15" hidden="false" customHeight="false" outlineLevel="0" collapsed="false">
      <c r="A13" s="0"/>
      <c r="B13" s="97" t="n">
        <v>12</v>
      </c>
      <c r="C13" s="98" t="s">
        <v>160</v>
      </c>
      <c r="D13" s="99" t="s">
        <v>543</v>
      </c>
      <c r="E13" s="100" t="n">
        <v>75</v>
      </c>
      <c r="F13" s="101" t="n">
        <v>74</v>
      </c>
      <c r="G13" s="102" t="n">
        <f aca="false">E13-F13</f>
        <v>1</v>
      </c>
      <c r="H13" s="0"/>
      <c r="I13" s="97" t="n">
        <v>11</v>
      </c>
      <c r="J13" s="99" t="s">
        <v>544</v>
      </c>
      <c r="K13" s="98" t="s">
        <v>163</v>
      </c>
      <c r="L13" s="99" t="n">
        <v>82</v>
      </c>
      <c r="M13" s="103" t="n">
        <v>67</v>
      </c>
      <c r="N13" s="104" t="n">
        <f aca="false">M13-L13</f>
        <v>-15</v>
      </c>
    </row>
    <row r="14" customFormat="false" ht="15" hidden="false" customHeight="false" outlineLevel="0" collapsed="false">
      <c r="A14" s="0"/>
      <c r="B14" s="97" t="n">
        <v>14</v>
      </c>
      <c r="C14" s="98" t="s">
        <v>160</v>
      </c>
      <c r="D14" s="99" t="s">
        <v>513</v>
      </c>
      <c r="E14" s="100" t="n">
        <v>66</v>
      </c>
      <c r="F14" s="101" t="n">
        <v>75</v>
      </c>
      <c r="G14" s="102" t="n">
        <f aca="false">E14-F14</f>
        <v>-9</v>
      </c>
      <c r="H14" s="0"/>
      <c r="I14" s="97" t="n">
        <v>13</v>
      </c>
      <c r="J14" s="99" t="s">
        <v>464</v>
      </c>
      <c r="K14" s="98" t="s">
        <v>163</v>
      </c>
      <c r="L14" s="99" t="n">
        <v>60</v>
      </c>
      <c r="M14" s="103" t="n">
        <v>72</v>
      </c>
      <c r="N14" s="104" t="n">
        <f aca="false">M14-L14</f>
        <v>12</v>
      </c>
    </row>
    <row r="15" customFormat="false" ht="15" hidden="false" customHeight="false" outlineLevel="0" collapsed="false">
      <c r="A15" s="0"/>
      <c r="B15" s="97" t="n">
        <v>16</v>
      </c>
      <c r="C15" s="98" t="s">
        <v>160</v>
      </c>
      <c r="D15" s="99" t="s">
        <v>545</v>
      </c>
      <c r="E15" s="100" t="n">
        <v>85</v>
      </c>
      <c r="F15" s="101" t="n">
        <v>64</v>
      </c>
      <c r="G15" s="102" t="n">
        <f aca="false">E15-F15</f>
        <v>21</v>
      </c>
      <c r="H15" s="0"/>
      <c r="I15" s="97" t="n">
        <v>15</v>
      </c>
      <c r="J15" s="99" t="s">
        <v>377</v>
      </c>
      <c r="K15" s="98" t="s">
        <v>163</v>
      </c>
      <c r="L15" s="99" t="n">
        <v>87</v>
      </c>
      <c r="M15" s="103" t="n">
        <v>71</v>
      </c>
      <c r="N15" s="104" t="n">
        <f aca="false">M15-L15</f>
        <v>-16</v>
      </c>
    </row>
    <row r="16" customFormat="false" ht="15" hidden="false" customHeight="false" outlineLevel="0" collapsed="false">
      <c r="A16" s="0"/>
      <c r="B16" s="97" t="n">
        <v>18</v>
      </c>
      <c r="C16" s="98" t="s">
        <v>160</v>
      </c>
      <c r="D16" s="99" t="s">
        <v>539</v>
      </c>
      <c r="E16" s="100" t="n">
        <v>78</v>
      </c>
      <c r="F16" s="101" t="n">
        <v>80</v>
      </c>
      <c r="G16" s="102" t="n">
        <f aca="false">E16-F16</f>
        <v>-2</v>
      </c>
      <c r="H16" s="0"/>
      <c r="I16" s="97" t="n">
        <v>17</v>
      </c>
      <c r="J16" s="99" t="s">
        <v>503</v>
      </c>
      <c r="K16" s="98" t="s">
        <v>163</v>
      </c>
      <c r="L16" s="99" t="n">
        <v>82</v>
      </c>
      <c r="M16" s="103" t="n">
        <v>61</v>
      </c>
      <c r="N16" s="104" t="n">
        <f aca="false">M16-L16</f>
        <v>-21</v>
      </c>
    </row>
    <row r="17" customFormat="false" ht="15" hidden="false" customHeight="false" outlineLevel="0" collapsed="false">
      <c r="A17" s="0"/>
      <c r="B17" s="97" t="n">
        <v>20</v>
      </c>
      <c r="C17" s="98" t="s">
        <v>160</v>
      </c>
      <c r="D17" s="99" t="s">
        <v>540</v>
      </c>
      <c r="E17" s="100" t="n">
        <v>63</v>
      </c>
      <c r="F17" s="101" t="n">
        <v>71</v>
      </c>
      <c r="G17" s="102" t="n">
        <f aca="false">E17-F17</f>
        <v>-8</v>
      </c>
      <c r="H17" s="0"/>
      <c r="I17" s="97" t="n">
        <v>19</v>
      </c>
      <c r="J17" s="99" t="s">
        <v>283</v>
      </c>
      <c r="K17" s="98" t="s">
        <v>163</v>
      </c>
      <c r="L17" s="99" t="n">
        <v>75</v>
      </c>
      <c r="M17" s="103" t="n">
        <v>46</v>
      </c>
      <c r="N17" s="104" t="n">
        <f aca="false">M17-L17</f>
        <v>-29</v>
      </c>
    </row>
    <row r="18" customFormat="false" ht="15" hidden="false" customHeight="false" outlineLevel="0" collapsed="false">
      <c r="A18" s="0"/>
      <c r="B18" s="97" t="n">
        <v>22</v>
      </c>
      <c r="C18" s="98" t="s">
        <v>160</v>
      </c>
      <c r="D18" s="99" t="s">
        <v>479</v>
      </c>
      <c r="E18" s="100" t="n">
        <v>104</v>
      </c>
      <c r="F18" s="101" t="n">
        <v>91</v>
      </c>
      <c r="G18" s="102" t="n">
        <f aca="false">E18-F18</f>
        <v>13</v>
      </c>
      <c r="H18" s="0"/>
      <c r="I18" s="97" t="n">
        <v>21</v>
      </c>
      <c r="J18" s="99" t="s">
        <v>522</v>
      </c>
      <c r="K18" s="98" t="s">
        <v>163</v>
      </c>
      <c r="L18" s="99" t="n">
        <v>59</v>
      </c>
      <c r="M18" s="103" t="n">
        <v>70</v>
      </c>
      <c r="N18" s="104" t="n">
        <f aca="false">M18-L18</f>
        <v>11</v>
      </c>
    </row>
    <row r="19" customFormat="false" ht="15" hidden="false" customHeight="false" outlineLevel="0" collapsed="false">
      <c r="A19" s="0"/>
      <c r="B19" s="97" t="n">
        <v>24</v>
      </c>
      <c r="C19" s="98" t="s">
        <v>160</v>
      </c>
      <c r="D19" s="99" t="s">
        <v>494</v>
      </c>
      <c r="E19" s="100" t="n">
        <v>85</v>
      </c>
      <c r="F19" s="101" t="n">
        <v>75</v>
      </c>
      <c r="G19" s="102" t="n">
        <f aca="false">E19-F19</f>
        <v>10</v>
      </c>
      <c r="H19" s="0"/>
      <c r="I19" s="97" t="n">
        <v>23</v>
      </c>
      <c r="J19" s="99" t="s">
        <v>535</v>
      </c>
      <c r="K19" s="98" t="s">
        <v>163</v>
      </c>
      <c r="L19" s="99" t="n">
        <v>79</v>
      </c>
      <c r="M19" s="103" t="n">
        <v>77</v>
      </c>
      <c r="N19" s="104" t="n">
        <f aca="false">M19-L19</f>
        <v>-2</v>
      </c>
    </row>
    <row r="20" customFormat="false" ht="15" hidden="false" customHeight="false" outlineLevel="0" collapsed="false">
      <c r="A20" s="0"/>
      <c r="B20" s="97" t="n">
        <v>26</v>
      </c>
      <c r="C20" s="98" t="s">
        <v>160</v>
      </c>
      <c r="D20" s="99" t="s">
        <v>542</v>
      </c>
      <c r="E20" s="100" t="n">
        <v>92</v>
      </c>
      <c r="F20" s="101" t="n">
        <v>80</v>
      </c>
      <c r="G20" s="102" t="n">
        <f aca="false">E20-F20</f>
        <v>12</v>
      </c>
      <c r="H20" s="0"/>
      <c r="I20" s="97" t="n">
        <v>25</v>
      </c>
      <c r="J20" s="99" t="s">
        <v>541</v>
      </c>
      <c r="K20" s="98" t="s">
        <v>163</v>
      </c>
      <c r="L20" s="99" t="n">
        <v>90</v>
      </c>
      <c r="M20" s="103" t="n">
        <v>83</v>
      </c>
      <c r="N20" s="104" t="n">
        <f aca="false">M20-L20</f>
        <v>-7</v>
      </c>
    </row>
    <row r="21" customFormat="false" ht="15" hidden="false" customHeight="false" outlineLevel="0" collapsed="false">
      <c r="A21" s="0"/>
      <c r="B21" s="97" t="n">
        <v>28</v>
      </c>
      <c r="C21" s="98" t="s">
        <v>160</v>
      </c>
      <c r="D21" s="99" t="s">
        <v>546</v>
      </c>
      <c r="E21" s="100" t="n">
        <v>80</v>
      </c>
      <c r="F21" s="101" t="n">
        <v>75</v>
      </c>
      <c r="G21" s="102" t="n">
        <f aca="false">E21-F21</f>
        <v>5</v>
      </c>
      <c r="H21" s="0"/>
      <c r="I21" s="97" t="n">
        <v>27</v>
      </c>
      <c r="J21" s="99" t="s">
        <v>511</v>
      </c>
      <c r="K21" s="98" t="s">
        <v>163</v>
      </c>
      <c r="L21" s="99" t="n">
        <v>67</v>
      </c>
      <c r="M21" s="103" t="n">
        <v>72</v>
      </c>
      <c r="N21" s="104" t="n">
        <f aca="false">M21-L21</f>
        <v>5</v>
      </c>
    </row>
    <row r="22" customFormat="false" ht="15" hidden="false" customHeight="false" outlineLevel="0" collapsed="false">
      <c r="A22" s="0"/>
      <c r="B22" s="97" t="n">
        <v>30</v>
      </c>
      <c r="C22" s="98" t="s">
        <v>160</v>
      </c>
      <c r="D22" s="99" t="s">
        <v>464</v>
      </c>
      <c r="E22" s="100" t="n">
        <v>77</v>
      </c>
      <c r="F22" s="101" t="n">
        <v>65</v>
      </c>
      <c r="G22" s="102" t="n">
        <f aca="false">E22-F22</f>
        <v>12</v>
      </c>
      <c r="H22" s="0"/>
      <c r="I22" s="97" t="n">
        <v>29</v>
      </c>
      <c r="J22" s="99" t="s">
        <v>543</v>
      </c>
      <c r="K22" s="98" t="s">
        <v>163</v>
      </c>
      <c r="L22" s="99" t="n">
        <v>76</v>
      </c>
      <c r="M22" s="103" t="n">
        <v>70</v>
      </c>
      <c r="N22" s="104" t="n">
        <f aca="false">M22-L22</f>
        <v>-6</v>
      </c>
    </row>
    <row r="23" customFormat="false" ht="15" hidden="false" customHeight="false" outlineLevel="0" collapsed="false">
      <c r="A23" s="0"/>
      <c r="B23" s="97" t="n">
        <v>32</v>
      </c>
      <c r="C23" s="98" t="s">
        <v>160</v>
      </c>
      <c r="D23" s="99" t="s">
        <v>377</v>
      </c>
      <c r="E23" s="100" t="n">
        <v>82</v>
      </c>
      <c r="F23" s="101" t="n">
        <v>52</v>
      </c>
      <c r="G23" s="102" t="n">
        <f aca="false">E23-F23</f>
        <v>30</v>
      </c>
      <c r="H23" s="0"/>
      <c r="I23" s="97" t="n">
        <v>31</v>
      </c>
      <c r="J23" s="99" t="s">
        <v>513</v>
      </c>
      <c r="K23" s="98" t="s">
        <v>163</v>
      </c>
      <c r="L23" s="99" t="n">
        <v>81</v>
      </c>
      <c r="M23" s="103" t="n">
        <v>64</v>
      </c>
      <c r="N23" s="104" t="n">
        <f aca="false">M23-L23</f>
        <v>-17</v>
      </c>
    </row>
    <row r="24" customFormat="false" ht="15" hidden="false" customHeight="false" outlineLevel="0" collapsed="false">
      <c r="A24" s="0"/>
      <c r="B24" s="97" t="n">
        <v>34</v>
      </c>
      <c r="C24" s="98" t="s">
        <v>160</v>
      </c>
      <c r="D24" s="99" t="s">
        <v>503</v>
      </c>
      <c r="E24" s="100" t="n">
        <v>74</v>
      </c>
      <c r="F24" s="101" t="n">
        <v>79</v>
      </c>
      <c r="G24" s="102" t="n">
        <f aca="false">E24-F24</f>
        <v>-5</v>
      </c>
      <c r="H24" s="0"/>
      <c r="I24" s="97" t="n">
        <v>33</v>
      </c>
      <c r="J24" s="99" t="s">
        <v>545</v>
      </c>
      <c r="K24" s="98" t="s">
        <v>163</v>
      </c>
      <c r="L24" s="99" t="n">
        <v>76</v>
      </c>
      <c r="M24" s="103" t="n">
        <v>78</v>
      </c>
      <c r="N24" s="104" t="n">
        <f aca="false">M24-L24</f>
        <v>2</v>
      </c>
    </row>
    <row r="25" customFormat="false" ht="15" hidden="false" customHeight="false" outlineLevel="0" collapsed="false">
      <c r="A25" s="0"/>
      <c r="B25" s="97"/>
      <c r="C25" s="98"/>
      <c r="D25" s="99"/>
      <c r="E25" s="100"/>
      <c r="F25" s="101"/>
      <c r="G25" s="102"/>
      <c r="H25" s="0"/>
      <c r="I25" s="97"/>
      <c r="J25" s="99"/>
      <c r="K25" s="98"/>
      <c r="L25" s="99"/>
      <c r="M25" s="103"/>
      <c r="N25" s="104"/>
    </row>
    <row r="26" customFormat="false" ht="15" hidden="false" customHeight="false" outlineLevel="0" collapsed="false">
      <c r="A26" s="0"/>
      <c r="B26" s="97"/>
      <c r="C26" s="99"/>
      <c r="D26" s="99"/>
      <c r="E26" s="100"/>
      <c r="F26" s="101"/>
      <c r="G26" s="102"/>
      <c r="H26" s="0"/>
      <c r="I26" s="97"/>
      <c r="J26" s="99"/>
      <c r="K26" s="99"/>
      <c r="L26" s="99"/>
      <c r="M26" s="103"/>
      <c r="N26" s="105"/>
    </row>
    <row r="27" customFormat="false" ht="15.75" hidden="false" customHeight="false" outlineLevel="0" collapsed="false">
      <c r="A27" s="0"/>
      <c r="B27" s="106"/>
      <c r="C27" s="107" t="s">
        <v>108</v>
      </c>
      <c r="D27" s="108"/>
      <c r="E27" s="109" t="n">
        <f aca="false">SUM(E8:E25)</f>
        <v>1363</v>
      </c>
      <c r="F27" s="109" t="n">
        <f aca="false">SUM(F8:F25)</f>
        <v>1295</v>
      </c>
      <c r="G27" s="110" t="n">
        <f aca="false">SUM(G8:G25)</f>
        <v>68</v>
      </c>
      <c r="H27" s="0"/>
      <c r="I27" s="106"/>
      <c r="J27" s="108"/>
      <c r="K27" s="108"/>
      <c r="L27" s="108" t="n">
        <f aca="false">SUM(L8:L25)</f>
        <v>1355</v>
      </c>
      <c r="M27" s="108" t="n">
        <f aca="false">SUM(M8:M25)</f>
        <v>1177</v>
      </c>
      <c r="N27" s="111" t="n">
        <f aca="false">SUM(N8:N25)</f>
        <v>-178</v>
      </c>
    </row>
    <row r="28" customFormat="false" ht="7.5" hidden="false" customHeight="true" outlineLevel="0" collapsed="false">
      <c r="A28" s="0"/>
      <c r="B28" s="0"/>
      <c r="C28" s="0"/>
      <c r="D28" s="0"/>
      <c r="E28" s="0"/>
      <c r="F28" s="0"/>
      <c r="G28" s="0"/>
      <c r="H28" s="0"/>
      <c r="I28" s="0"/>
      <c r="J28" s="0"/>
      <c r="K28" s="0"/>
      <c r="L28" s="0"/>
      <c r="M28" s="0"/>
    </row>
    <row r="29" customFormat="false" ht="15.75" hidden="false" customHeight="false" outlineLevel="0" collapsed="false">
      <c r="A29" s="0"/>
      <c r="B29" s="0"/>
      <c r="C29" s="0"/>
      <c r="D29" s="0"/>
      <c r="E29" s="112" t="s">
        <v>180</v>
      </c>
      <c r="F29" s="113" t="s">
        <v>181</v>
      </c>
      <c r="G29" s="0"/>
      <c r="H29" s="0"/>
      <c r="I29" s="0"/>
      <c r="J29" s="114"/>
      <c r="K29" s="115"/>
      <c r="L29" s="93" t="s">
        <v>7</v>
      </c>
      <c r="M29" s="95" t="s">
        <v>8</v>
      </c>
    </row>
    <row r="30" customFormat="false" ht="15" hidden="false" customHeight="false" outlineLevel="0" collapsed="false">
      <c r="A30" s="0"/>
      <c r="B30" s="0"/>
      <c r="C30" s="0"/>
      <c r="D30" s="116" t="s">
        <v>182</v>
      </c>
      <c r="E30" s="117" t="n">
        <f aca="false">E27</f>
        <v>1363</v>
      </c>
      <c r="F30" s="118" t="n">
        <f aca="false">E30/$M$5</f>
        <v>80.1764705882353</v>
      </c>
      <c r="G30" s="0"/>
      <c r="H30" s="0"/>
      <c r="I30" s="0"/>
      <c r="J30" s="119" t="s">
        <v>183</v>
      </c>
      <c r="K30" s="99"/>
      <c r="L30" s="120" t="n">
        <v>10</v>
      </c>
      <c r="M30" s="121" t="n">
        <v>7</v>
      </c>
    </row>
    <row r="31" customFormat="false" ht="15" hidden="false" customHeight="false" outlineLevel="0" collapsed="false">
      <c r="A31" s="0"/>
      <c r="B31" s="0"/>
      <c r="C31" s="0"/>
      <c r="D31" s="157" t="s">
        <v>184</v>
      </c>
      <c r="E31" s="101" t="n">
        <f aca="false">F27</f>
        <v>1295</v>
      </c>
      <c r="F31" s="102" t="n">
        <f aca="false">E31/$M$5</f>
        <v>76.1764705882353</v>
      </c>
      <c r="G31" s="0"/>
      <c r="H31" s="0"/>
      <c r="I31" s="0"/>
      <c r="J31" s="119" t="s">
        <v>185</v>
      </c>
      <c r="K31" s="99"/>
      <c r="L31" s="120" t="n">
        <v>4</v>
      </c>
      <c r="M31" s="121" t="n">
        <v>13</v>
      </c>
    </row>
    <row r="32" customFormat="false" ht="15.75" hidden="false" customHeight="false" outlineLevel="0" collapsed="false">
      <c r="A32" s="89"/>
      <c r="B32" s="89"/>
      <c r="C32" s="89"/>
      <c r="D32" s="157" t="s">
        <v>186</v>
      </c>
      <c r="E32" s="101" t="n">
        <f aca="false">M27</f>
        <v>1177</v>
      </c>
      <c r="F32" s="102" t="n">
        <f aca="false">E32/$M$5</f>
        <v>69.2352941176471</v>
      </c>
      <c r="G32" s="89"/>
      <c r="H32" s="89"/>
      <c r="I32" s="89"/>
      <c r="J32" s="125" t="s">
        <v>187</v>
      </c>
      <c r="K32" s="108"/>
      <c r="L32" s="126" t="n">
        <f aca="false">L30+L31</f>
        <v>14</v>
      </c>
      <c r="M32" s="127" t="n">
        <f aca="false">M30+M31</f>
        <v>20</v>
      </c>
    </row>
    <row r="33" customFormat="false" ht="15" hidden="false" customHeight="false" outlineLevel="0" collapsed="false">
      <c r="A33" s="89"/>
      <c r="B33" s="128"/>
      <c r="C33" s="89"/>
      <c r="D33" s="157" t="s">
        <v>188</v>
      </c>
      <c r="E33" s="101" t="n">
        <f aca="false">L27</f>
        <v>1355</v>
      </c>
      <c r="F33" s="102" t="n">
        <f aca="false">E33/$M$5</f>
        <v>79.7058823529412</v>
      </c>
      <c r="G33" s="89"/>
      <c r="H33" s="89"/>
      <c r="I33" s="89"/>
      <c r="J33" s="224"/>
      <c r="K33" s="132"/>
      <c r="L33" s="133" t="s">
        <v>189</v>
      </c>
      <c r="M33" s="134" t="s">
        <v>190</v>
      </c>
    </row>
    <row r="34" customFormat="false" ht="15" hidden="false" customHeight="false" outlineLevel="0" collapsed="false">
      <c r="A34" s="89"/>
      <c r="B34" s="128"/>
      <c r="C34" s="89"/>
      <c r="D34" s="157" t="s">
        <v>191</v>
      </c>
      <c r="E34" s="101" t="n">
        <f aca="false">E30+E32</f>
        <v>2540</v>
      </c>
      <c r="F34" s="102" t="n">
        <f aca="false">E34/$L$5</f>
        <v>74.7058823529412</v>
      </c>
      <c r="G34" s="89"/>
      <c r="H34" s="89"/>
      <c r="I34" s="89"/>
      <c r="J34" s="138" t="s">
        <v>192</v>
      </c>
      <c r="K34" s="139"/>
      <c r="L34" s="140" t="n">
        <v>30</v>
      </c>
      <c r="M34" s="141" t="n">
        <v>9</v>
      </c>
    </row>
    <row r="35" customFormat="false" ht="15.75" hidden="false" customHeight="false" outlineLevel="0" collapsed="false">
      <c r="A35" s="89"/>
      <c r="B35" s="128"/>
      <c r="C35" s="89"/>
      <c r="D35" s="129" t="s">
        <v>193</v>
      </c>
      <c r="E35" s="130" t="n">
        <f aca="false">E31+E33</f>
        <v>2650</v>
      </c>
      <c r="F35" s="110" t="n">
        <f aca="false">E35/$L$5</f>
        <v>77.9411764705882</v>
      </c>
      <c r="G35" s="89"/>
      <c r="H35" s="89"/>
      <c r="I35" s="89"/>
      <c r="J35" s="142" t="s">
        <v>194</v>
      </c>
      <c r="K35" s="108"/>
      <c r="L35" s="143" t="n">
        <v>11</v>
      </c>
      <c r="M35" s="144" t="n">
        <v>31</v>
      </c>
    </row>
    <row r="36" customFormat="false" ht="15.75" hidden="false" customHeight="false" outlineLevel="0" collapsed="false">
      <c r="A36" s="89"/>
      <c r="B36" s="128"/>
      <c r="C36" s="89"/>
      <c r="D36" s="145"/>
      <c r="E36" s="146"/>
      <c r="F36" s="146"/>
      <c r="G36" s="89"/>
      <c r="H36" s="89"/>
      <c r="I36" s="89"/>
      <c r="J36" s="0"/>
      <c r="K36" s="0"/>
    </row>
    <row r="37" customFormat="false" ht="15.75" hidden="false" customHeight="false" outlineLevel="0" collapsed="false">
      <c r="C37" s="86" t="s">
        <v>195</v>
      </c>
      <c r="D37" s="147" t="s">
        <v>500</v>
      </c>
      <c r="E37" s="147"/>
      <c r="F37" s="147"/>
      <c r="G37" s="147"/>
      <c r="H37" s="147"/>
      <c r="I37" s="147"/>
      <c r="J37" s="147"/>
      <c r="K37" s="147"/>
    </row>
    <row r="38" customFormat="false" ht="15" hidden="false" customHeight="true" outlineLevel="0" collapsed="false">
      <c r="C38" s="148" t="s">
        <v>197</v>
      </c>
      <c r="D38" s="149" t="s">
        <v>547</v>
      </c>
      <c r="E38" s="149"/>
      <c r="F38" s="149"/>
      <c r="G38" s="149"/>
      <c r="H38" s="149"/>
      <c r="I38" s="149"/>
      <c r="J38" s="149"/>
      <c r="K38" s="149"/>
    </row>
    <row r="39" customFormat="false" ht="15" hidden="false" customHeight="false" outlineLevel="0" collapsed="false">
      <c r="C39" s="148"/>
      <c r="D39" s="149"/>
      <c r="E39" s="149"/>
      <c r="F39" s="149"/>
      <c r="G39" s="149"/>
      <c r="H39" s="149"/>
      <c r="I39" s="149"/>
      <c r="J39" s="149"/>
      <c r="K39" s="149"/>
    </row>
    <row r="40" customFormat="false" ht="15.75" hidden="false" customHeight="false" outlineLevel="0" collapsed="false">
      <c r="C40" s="148"/>
      <c r="D40" s="149"/>
      <c r="E40" s="149"/>
      <c r="F40" s="149"/>
      <c r="G40" s="149"/>
      <c r="H40" s="149"/>
      <c r="I40" s="149"/>
      <c r="J40" s="149"/>
      <c r="K40" s="149"/>
    </row>
  </sheetData>
  <mergeCells count="6">
    <mergeCell ref="B1:N2"/>
    <mergeCell ref="C7:D7"/>
    <mergeCell ref="J7:K7"/>
    <mergeCell ref="D37:K37"/>
    <mergeCell ref="C38:C40"/>
    <mergeCell ref="D38:K40"/>
  </mergeCells>
  <printOptions headings="false" gridLines="false" gridLinesSet="true" horizontalCentered="false" verticalCentered="false"/>
  <pageMargins left="0.315277777777778" right="0.315277777777778" top="0" bottom="0" header="0.511805555555555" footer="0.511805555555555"/>
  <pageSetup paperSize="77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4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L4" activeCellId="0" sqref="L4"/>
    </sheetView>
  </sheetViews>
  <sheetFormatPr defaultRowHeight="15"/>
  <cols>
    <col collapsed="false" hidden="false" max="1" min="1" style="82" width="1.70918367346939"/>
    <col collapsed="false" hidden="false" max="2" min="2" style="82" width="4.42857142857143"/>
    <col collapsed="false" hidden="false" max="3" min="3" style="82" width="15"/>
    <col collapsed="false" hidden="false" max="4" min="4" style="82" width="33.2908163265306"/>
    <col collapsed="false" hidden="false" max="5" min="5" style="82" width="4.70918367346939"/>
    <col collapsed="false" hidden="false" max="6" min="6" style="82" width="5.13775510204082"/>
    <col collapsed="false" hidden="false" max="7" min="7" style="82" width="5.85714285714286"/>
    <col collapsed="false" hidden="false" max="8" min="8" style="82" width="3.41836734693878"/>
    <col collapsed="false" hidden="false" max="9" min="9" style="82" width="4.86224489795918"/>
    <col collapsed="false" hidden="false" max="10" min="10" style="82" width="26"/>
    <col collapsed="false" hidden="false" max="11" min="11" style="82" width="15"/>
    <col collapsed="false" hidden="false" max="13" min="12" style="82" width="5.00510204081633"/>
    <col collapsed="false" hidden="false" max="14" min="14" style="82" width="5.28061224489796"/>
    <col collapsed="false" hidden="false" max="1025" min="15" style="82" width="10.8520408163265"/>
  </cols>
  <sheetData>
    <row r="1" customFormat="false" ht="15" hidden="false" customHeight="true" outlineLevel="0" collapsed="false">
      <c r="A1" s="0"/>
      <c r="B1" s="156" t="s">
        <v>548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customFormat="false" ht="15.75" hidden="false" customHeight="true" outlineLevel="0" collapsed="false">
      <c r="A2" s="0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customFormat="false" ht="4.5" hidden="false" customHeight="true" outlineLevel="0" collapsed="false">
      <c r="A3" s="0"/>
      <c r="B3" s="0"/>
      <c r="C3" s="0"/>
      <c r="D3" s="0"/>
      <c r="E3" s="0"/>
      <c r="F3" s="0"/>
      <c r="G3" s="0"/>
      <c r="H3" s="0"/>
      <c r="I3" s="0"/>
      <c r="J3" s="0"/>
      <c r="K3" s="0"/>
      <c r="L3" s="0"/>
      <c r="M3" s="0"/>
      <c r="N3" s="0"/>
    </row>
    <row r="4" customFormat="false" ht="15.75" hidden="false" customHeight="false" outlineLevel="0" collapsed="false">
      <c r="A4" s="0"/>
      <c r="B4" s="0"/>
      <c r="C4" s="84" t="s">
        <v>150</v>
      </c>
      <c r="D4" s="85" t="s">
        <v>549</v>
      </c>
      <c r="E4" s="0"/>
      <c r="F4" s="0"/>
      <c r="G4" s="0"/>
      <c r="H4" s="0"/>
      <c r="I4" s="0"/>
      <c r="J4" s="0"/>
      <c r="K4" s="86" t="s">
        <v>152</v>
      </c>
      <c r="L4" s="87" t="s">
        <v>550</v>
      </c>
      <c r="M4" s="0"/>
      <c r="N4" s="0"/>
    </row>
    <row r="5" customFormat="false" ht="15.75" hidden="false" customHeight="false" outlineLevel="0" collapsed="false">
      <c r="A5" s="0"/>
      <c r="B5" s="0"/>
      <c r="C5" s="88"/>
      <c r="D5" s="89"/>
      <c r="E5" s="0"/>
      <c r="F5" s="0"/>
      <c r="G5" s="0"/>
      <c r="H5" s="0"/>
      <c r="I5" s="0"/>
      <c r="J5" s="0"/>
      <c r="K5" s="86" t="s">
        <v>154</v>
      </c>
      <c r="L5" s="87" t="n">
        <v>30</v>
      </c>
      <c r="M5" s="90" t="n">
        <v>15</v>
      </c>
      <c r="N5" s="0"/>
    </row>
    <row r="6" customFormat="false" ht="3" hidden="false" customHeight="true" outlineLevel="0" collapsed="false">
      <c r="A6" s="0"/>
      <c r="B6" s="0"/>
      <c r="C6" s="0"/>
      <c r="D6" s="0"/>
      <c r="E6" s="0"/>
      <c r="F6" s="0"/>
      <c r="G6" s="0"/>
      <c r="H6" s="0"/>
      <c r="I6" s="0"/>
      <c r="J6" s="0"/>
      <c r="K6" s="0"/>
      <c r="L6" s="0"/>
      <c r="M6" s="0"/>
      <c r="N6" s="0"/>
    </row>
    <row r="7" customFormat="false" ht="15" hidden="false" customHeight="true" outlineLevel="0" collapsed="false">
      <c r="A7" s="0"/>
      <c r="B7" s="91" t="s">
        <v>155</v>
      </c>
      <c r="C7" s="92" t="s">
        <v>156</v>
      </c>
      <c r="D7" s="92"/>
      <c r="E7" s="93" t="s">
        <v>157</v>
      </c>
      <c r="F7" s="94" t="s">
        <v>158</v>
      </c>
      <c r="G7" s="95" t="s">
        <v>115</v>
      </c>
      <c r="H7" s="96"/>
      <c r="I7" s="91" t="s">
        <v>155</v>
      </c>
      <c r="J7" s="92" t="s">
        <v>159</v>
      </c>
      <c r="K7" s="92"/>
      <c r="L7" s="93" t="s">
        <v>158</v>
      </c>
      <c r="M7" s="94" t="s">
        <v>157</v>
      </c>
      <c r="N7" s="95" t="s">
        <v>115</v>
      </c>
    </row>
    <row r="8" customFormat="false" ht="15" hidden="false" customHeight="false" outlineLevel="0" collapsed="false">
      <c r="A8" s="0"/>
      <c r="B8" s="97" t="n">
        <v>1</v>
      </c>
      <c r="C8" s="98" t="s">
        <v>160</v>
      </c>
      <c r="D8" s="99" t="s">
        <v>551</v>
      </c>
      <c r="E8" s="100" t="n">
        <v>67</v>
      </c>
      <c r="F8" s="101" t="n">
        <v>86</v>
      </c>
      <c r="G8" s="102" t="n">
        <f aca="false">E8-F8</f>
        <v>-19</v>
      </c>
      <c r="H8" s="0"/>
      <c r="I8" s="97" t="n">
        <v>2</v>
      </c>
      <c r="J8" s="99" t="s">
        <v>552</v>
      </c>
      <c r="K8" s="98" t="s">
        <v>163</v>
      </c>
      <c r="L8" s="99" t="n">
        <v>67</v>
      </c>
      <c r="M8" s="103" t="n">
        <v>83</v>
      </c>
      <c r="N8" s="104" t="n">
        <f aca="false">M8-L8</f>
        <v>16</v>
      </c>
    </row>
    <row r="9" customFormat="false" ht="15" hidden="false" customHeight="false" outlineLevel="0" collapsed="false">
      <c r="A9" s="0"/>
      <c r="B9" s="97" t="n">
        <v>3</v>
      </c>
      <c r="C9" s="98" t="s">
        <v>160</v>
      </c>
      <c r="D9" s="99" t="s">
        <v>553</v>
      </c>
      <c r="E9" s="100" t="n">
        <v>72</v>
      </c>
      <c r="F9" s="101" t="n">
        <v>82</v>
      </c>
      <c r="G9" s="102" t="n">
        <f aca="false">E9-F9</f>
        <v>-10</v>
      </c>
      <c r="H9" s="0"/>
      <c r="I9" s="97" t="n">
        <v>4</v>
      </c>
      <c r="J9" s="99" t="s">
        <v>554</v>
      </c>
      <c r="K9" s="98" t="s">
        <v>163</v>
      </c>
      <c r="L9" s="99" t="n">
        <v>86</v>
      </c>
      <c r="M9" s="103" t="n">
        <v>83</v>
      </c>
      <c r="N9" s="104" t="n">
        <f aca="false">M9-L9</f>
        <v>-3</v>
      </c>
    </row>
    <row r="10" customFormat="false" ht="15" hidden="false" customHeight="false" outlineLevel="0" collapsed="false">
      <c r="A10" s="0"/>
      <c r="B10" s="97" t="n">
        <v>5</v>
      </c>
      <c r="C10" s="98" t="s">
        <v>160</v>
      </c>
      <c r="D10" s="99" t="s">
        <v>555</v>
      </c>
      <c r="E10" s="100" t="n">
        <v>72</v>
      </c>
      <c r="F10" s="101" t="n">
        <v>86</v>
      </c>
      <c r="G10" s="102" t="n">
        <f aca="false">E10-F10</f>
        <v>-14</v>
      </c>
      <c r="H10" s="0"/>
      <c r="I10" s="97" t="n">
        <v>6</v>
      </c>
      <c r="J10" s="99" t="s">
        <v>556</v>
      </c>
      <c r="K10" s="98" t="s">
        <v>163</v>
      </c>
      <c r="L10" s="99" t="n">
        <v>77</v>
      </c>
      <c r="M10" s="103" t="n">
        <v>88</v>
      </c>
      <c r="N10" s="104" t="n">
        <f aca="false">M10-L10</f>
        <v>11</v>
      </c>
    </row>
    <row r="11" customFormat="false" ht="15" hidden="false" customHeight="false" outlineLevel="0" collapsed="false">
      <c r="A11" s="0"/>
      <c r="B11" s="97" t="n">
        <v>7</v>
      </c>
      <c r="C11" s="98" t="s">
        <v>160</v>
      </c>
      <c r="D11" s="99" t="s">
        <v>557</v>
      </c>
      <c r="E11" s="100" t="n">
        <v>75</v>
      </c>
      <c r="F11" s="101" t="n">
        <v>94</v>
      </c>
      <c r="G11" s="102" t="n">
        <f aca="false">E11-F11</f>
        <v>-19</v>
      </c>
      <c r="H11" s="0"/>
      <c r="I11" s="97" t="n">
        <v>8</v>
      </c>
      <c r="J11" s="99" t="s">
        <v>558</v>
      </c>
      <c r="K11" s="98" t="s">
        <v>163</v>
      </c>
      <c r="L11" s="99" t="n">
        <v>88</v>
      </c>
      <c r="M11" s="103" t="n">
        <v>90</v>
      </c>
      <c r="N11" s="104" t="n">
        <f aca="false">M11-L11</f>
        <v>2</v>
      </c>
    </row>
    <row r="12" customFormat="false" ht="15" hidden="false" customHeight="false" outlineLevel="0" collapsed="false">
      <c r="A12" s="0"/>
      <c r="B12" s="97" t="n">
        <v>9</v>
      </c>
      <c r="C12" s="98" t="s">
        <v>160</v>
      </c>
      <c r="D12" s="99" t="s">
        <v>559</v>
      </c>
      <c r="E12" s="100" t="n">
        <v>82</v>
      </c>
      <c r="F12" s="101" t="n">
        <v>59</v>
      </c>
      <c r="G12" s="102" t="n">
        <f aca="false">E12-F12</f>
        <v>23</v>
      </c>
      <c r="H12" s="0"/>
      <c r="I12" s="97" t="n">
        <v>10</v>
      </c>
      <c r="J12" s="99" t="s">
        <v>560</v>
      </c>
      <c r="K12" s="98" t="s">
        <v>163</v>
      </c>
      <c r="L12" s="99" t="n">
        <v>81</v>
      </c>
      <c r="M12" s="103" t="n">
        <v>67</v>
      </c>
      <c r="N12" s="104" t="n">
        <f aca="false">M12-L12</f>
        <v>-14</v>
      </c>
    </row>
    <row r="13" customFormat="false" ht="15" hidden="false" customHeight="false" outlineLevel="0" collapsed="false">
      <c r="A13" s="0"/>
      <c r="B13" s="97" t="n">
        <v>11</v>
      </c>
      <c r="C13" s="98" t="s">
        <v>160</v>
      </c>
      <c r="D13" s="99" t="s">
        <v>561</v>
      </c>
      <c r="E13" s="100" t="n">
        <v>50</v>
      </c>
      <c r="F13" s="101" t="n">
        <v>54</v>
      </c>
      <c r="G13" s="102" t="n">
        <f aca="false">E13-F13</f>
        <v>-4</v>
      </c>
      <c r="H13" s="0"/>
      <c r="I13" s="97" t="n">
        <v>12</v>
      </c>
      <c r="J13" s="99" t="s">
        <v>562</v>
      </c>
      <c r="K13" s="98" t="s">
        <v>163</v>
      </c>
      <c r="L13" s="99" t="n">
        <v>66</v>
      </c>
      <c r="M13" s="103" t="n">
        <v>50</v>
      </c>
      <c r="N13" s="104" t="n">
        <f aca="false">M13-L13</f>
        <v>-16</v>
      </c>
    </row>
    <row r="14" customFormat="false" ht="15" hidden="false" customHeight="false" outlineLevel="0" collapsed="false">
      <c r="A14" s="0"/>
      <c r="B14" s="97" t="n">
        <v>14</v>
      </c>
      <c r="C14" s="98" t="s">
        <v>160</v>
      </c>
      <c r="D14" s="99" t="s">
        <v>563</v>
      </c>
      <c r="E14" s="100" t="n">
        <v>64</v>
      </c>
      <c r="F14" s="101" t="n">
        <v>63</v>
      </c>
      <c r="G14" s="102" t="n">
        <f aca="false">E14-F14</f>
        <v>1</v>
      </c>
      <c r="H14" s="0"/>
      <c r="I14" s="97" t="n">
        <v>13</v>
      </c>
      <c r="J14" s="99" t="s">
        <v>564</v>
      </c>
      <c r="K14" s="98" t="s">
        <v>163</v>
      </c>
      <c r="L14" s="99" t="n">
        <v>92</v>
      </c>
      <c r="M14" s="103" t="n">
        <v>74</v>
      </c>
      <c r="N14" s="104" t="n">
        <f aca="false">M14-L14</f>
        <v>-18</v>
      </c>
    </row>
    <row r="15" customFormat="false" ht="15" hidden="false" customHeight="false" outlineLevel="0" collapsed="false">
      <c r="A15" s="0"/>
      <c r="B15" s="97" t="n">
        <v>17</v>
      </c>
      <c r="C15" s="98" t="s">
        <v>160</v>
      </c>
      <c r="D15" s="99" t="s">
        <v>552</v>
      </c>
      <c r="E15" s="100" t="n">
        <v>56</v>
      </c>
      <c r="F15" s="101" t="n">
        <v>95</v>
      </c>
      <c r="G15" s="102" t="n">
        <f aca="false">E15-F15</f>
        <v>-39</v>
      </c>
      <c r="H15" s="0"/>
      <c r="I15" s="97" t="n">
        <v>15</v>
      </c>
      <c r="J15" s="99" t="s">
        <v>565</v>
      </c>
      <c r="K15" s="98" t="s">
        <v>163</v>
      </c>
      <c r="L15" s="99" t="n">
        <v>95</v>
      </c>
      <c r="M15" s="103" t="n">
        <v>78</v>
      </c>
      <c r="N15" s="104" t="n">
        <f aca="false">M15-L15</f>
        <v>-17</v>
      </c>
    </row>
    <row r="16" customFormat="false" ht="15" hidden="false" customHeight="false" outlineLevel="0" collapsed="false">
      <c r="A16" s="0"/>
      <c r="B16" s="97" t="n">
        <v>19</v>
      </c>
      <c r="C16" s="98" t="s">
        <v>160</v>
      </c>
      <c r="D16" s="99" t="s">
        <v>554</v>
      </c>
      <c r="E16" s="100" t="n">
        <v>87</v>
      </c>
      <c r="F16" s="101" t="n">
        <v>71</v>
      </c>
      <c r="G16" s="102" t="n">
        <f aca="false">E16-F16</f>
        <v>16</v>
      </c>
      <c r="H16" s="0"/>
      <c r="I16" s="97" t="n">
        <v>16</v>
      </c>
      <c r="J16" s="99" t="s">
        <v>551</v>
      </c>
      <c r="K16" s="98" t="s">
        <v>163</v>
      </c>
      <c r="L16" s="99" t="n">
        <v>86</v>
      </c>
      <c r="M16" s="103" t="n">
        <v>76</v>
      </c>
      <c r="N16" s="104" t="n">
        <f aca="false">M16-L16</f>
        <v>-10</v>
      </c>
    </row>
    <row r="17" customFormat="false" ht="15" hidden="false" customHeight="false" outlineLevel="0" collapsed="false">
      <c r="A17" s="0"/>
      <c r="B17" s="97" t="n">
        <v>21</v>
      </c>
      <c r="C17" s="98" t="s">
        <v>160</v>
      </c>
      <c r="D17" s="99" t="s">
        <v>556</v>
      </c>
      <c r="E17" s="100" t="n">
        <v>64</v>
      </c>
      <c r="F17" s="101" t="n">
        <v>56</v>
      </c>
      <c r="G17" s="102" t="n">
        <f aca="false">E17-F17</f>
        <v>8</v>
      </c>
      <c r="H17" s="0"/>
      <c r="I17" s="97" t="n">
        <v>18</v>
      </c>
      <c r="J17" s="99" t="s">
        <v>566</v>
      </c>
      <c r="K17" s="98" t="s">
        <v>163</v>
      </c>
      <c r="L17" s="99" t="n">
        <v>89</v>
      </c>
      <c r="M17" s="103" t="n">
        <v>65</v>
      </c>
      <c r="N17" s="104" t="n">
        <f aca="false">M17-L17</f>
        <v>-24</v>
      </c>
    </row>
    <row r="18" customFormat="false" ht="15" hidden="false" customHeight="false" outlineLevel="0" collapsed="false">
      <c r="A18" s="0"/>
      <c r="B18" s="97" t="n">
        <v>23</v>
      </c>
      <c r="C18" s="98" t="s">
        <v>160</v>
      </c>
      <c r="D18" s="99" t="s">
        <v>558</v>
      </c>
      <c r="E18" s="100" t="n">
        <v>66</v>
      </c>
      <c r="F18" s="101" t="n">
        <v>72</v>
      </c>
      <c r="G18" s="102" t="n">
        <f aca="false">E18-F18</f>
        <v>-6</v>
      </c>
      <c r="H18" s="0"/>
      <c r="I18" s="97" t="n">
        <v>20</v>
      </c>
      <c r="J18" s="99" t="s">
        <v>555</v>
      </c>
      <c r="K18" s="98" t="s">
        <v>163</v>
      </c>
      <c r="L18" s="99" t="n">
        <v>92</v>
      </c>
      <c r="M18" s="103" t="n">
        <v>74</v>
      </c>
      <c r="N18" s="104" t="n">
        <f aca="false">M18-L18</f>
        <v>-18</v>
      </c>
    </row>
    <row r="19" customFormat="false" ht="15" hidden="false" customHeight="false" outlineLevel="0" collapsed="false">
      <c r="A19" s="0"/>
      <c r="B19" s="97" t="n">
        <v>25</v>
      </c>
      <c r="C19" s="98" t="s">
        <v>160</v>
      </c>
      <c r="D19" s="99" t="s">
        <v>560</v>
      </c>
      <c r="E19" s="100" t="n">
        <v>73</v>
      </c>
      <c r="F19" s="101" t="n">
        <v>82</v>
      </c>
      <c r="G19" s="102" t="n">
        <f aca="false">E19-F19</f>
        <v>-9</v>
      </c>
      <c r="H19" s="0"/>
      <c r="I19" s="97" t="n">
        <v>22</v>
      </c>
      <c r="J19" s="99" t="s">
        <v>557</v>
      </c>
      <c r="K19" s="98" t="s">
        <v>163</v>
      </c>
      <c r="L19" s="99" t="n">
        <v>100</v>
      </c>
      <c r="M19" s="103" t="n">
        <v>66</v>
      </c>
      <c r="N19" s="104" t="n">
        <f aca="false">M19-L19</f>
        <v>-34</v>
      </c>
    </row>
    <row r="20" customFormat="false" ht="15" hidden="false" customHeight="false" outlineLevel="0" collapsed="false">
      <c r="A20" s="0"/>
      <c r="B20" s="97" t="n">
        <v>27</v>
      </c>
      <c r="C20" s="98" t="s">
        <v>160</v>
      </c>
      <c r="D20" s="99" t="s">
        <v>562</v>
      </c>
      <c r="E20" s="100" t="n">
        <v>71</v>
      </c>
      <c r="F20" s="101" t="n">
        <v>57</v>
      </c>
      <c r="G20" s="102" t="n">
        <f aca="false">E20-F20</f>
        <v>14</v>
      </c>
      <c r="H20" s="0"/>
      <c r="I20" s="97" t="n">
        <v>24</v>
      </c>
      <c r="J20" s="99" t="s">
        <v>559</v>
      </c>
      <c r="K20" s="98" t="s">
        <v>163</v>
      </c>
      <c r="L20" s="99" t="n">
        <v>100</v>
      </c>
      <c r="M20" s="103" t="n">
        <v>93</v>
      </c>
      <c r="N20" s="104" t="n">
        <f aca="false">M20-L20</f>
        <v>-7</v>
      </c>
    </row>
    <row r="21" customFormat="false" ht="15" hidden="false" customHeight="false" outlineLevel="0" collapsed="false">
      <c r="A21" s="0"/>
      <c r="B21" s="97" t="n">
        <v>28</v>
      </c>
      <c r="C21" s="98" t="s">
        <v>160</v>
      </c>
      <c r="D21" s="99" t="s">
        <v>564</v>
      </c>
      <c r="E21" s="100" t="n">
        <v>60</v>
      </c>
      <c r="F21" s="101" t="n">
        <v>70</v>
      </c>
      <c r="G21" s="102" t="n">
        <f aca="false">E21-F21</f>
        <v>-10</v>
      </c>
      <c r="H21" s="0"/>
      <c r="I21" s="97" t="n">
        <v>26</v>
      </c>
      <c r="J21" s="99" t="s">
        <v>561</v>
      </c>
      <c r="K21" s="98" t="s">
        <v>163</v>
      </c>
      <c r="L21" s="99" t="n">
        <v>74</v>
      </c>
      <c r="M21" s="103" t="n">
        <v>101</v>
      </c>
      <c r="N21" s="104" t="n">
        <f aca="false">M21-L21</f>
        <v>27</v>
      </c>
    </row>
    <row r="22" customFormat="false" ht="15" hidden="false" customHeight="false" outlineLevel="0" collapsed="false">
      <c r="A22" s="0"/>
      <c r="B22" s="97" t="n">
        <v>30</v>
      </c>
      <c r="C22" s="98" t="s">
        <v>160</v>
      </c>
      <c r="D22" s="99" t="s">
        <v>565</v>
      </c>
      <c r="E22" s="100" t="n">
        <v>73</v>
      </c>
      <c r="F22" s="101" t="n">
        <v>84</v>
      </c>
      <c r="G22" s="102" t="n">
        <f aca="false">E22-F22</f>
        <v>-11</v>
      </c>
      <c r="H22" s="0"/>
      <c r="I22" s="97" t="n">
        <v>29</v>
      </c>
      <c r="J22" s="99" t="s">
        <v>563</v>
      </c>
      <c r="K22" s="98" t="s">
        <v>163</v>
      </c>
      <c r="L22" s="99" t="n">
        <v>94</v>
      </c>
      <c r="M22" s="103" t="n">
        <v>67</v>
      </c>
      <c r="N22" s="104" t="n">
        <f aca="false">M22-L22</f>
        <v>-27</v>
      </c>
    </row>
    <row r="23" customFormat="false" ht="15" hidden="false" customHeight="false" outlineLevel="0" collapsed="false">
      <c r="A23" s="0"/>
      <c r="B23" s="97"/>
      <c r="C23" s="98"/>
      <c r="D23" s="99"/>
      <c r="E23" s="100"/>
      <c r="F23" s="101"/>
      <c r="G23" s="102"/>
      <c r="H23" s="0"/>
      <c r="I23" s="97"/>
      <c r="J23" s="99"/>
      <c r="K23" s="98"/>
      <c r="L23" s="99"/>
      <c r="M23" s="103"/>
      <c r="N23" s="104"/>
    </row>
    <row r="24" customFormat="false" ht="15" hidden="false" customHeight="false" outlineLevel="0" collapsed="false">
      <c r="A24" s="0"/>
      <c r="B24" s="97"/>
      <c r="C24" s="98"/>
      <c r="D24" s="99"/>
      <c r="E24" s="100"/>
      <c r="F24" s="101"/>
      <c r="G24" s="102"/>
      <c r="H24" s="0"/>
      <c r="I24" s="97"/>
      <c r="J24" s="99"/>
      <c r="K24" s="98"/>
      <c r="L24" s="99"/>
      <c r="M24" s="103"/>
      <c r="N24" s="104"/>
    </row>
    <row r="25" customFormat="false" ht="15" hidden="false" customHeight="false" outlineLevel="0" collapsed="false">
      <c r="A25" s="0"/>
      <c r="B25" s="97"/>
      <c r="C25" s="98"/>
      <c r="D25" s="99"/>
      <c r="E25" s="100"/>
      <c r="F25" s="101"/>
      <c r="G25" s="102"/>
      <c r="H25" s="0"/>
      <c r="I25" s="97"/>
      <c r="J25" s="99"/>
      <c r="K25" s="98"/>
      <c r="L25" s="99"/>
      <c r="M25" s="103"/>
      <c r="N25" s="104"/>
    </row>
    <row r="26" customFormat="false" ht="15" hidden="false" customHeight="false" outlineLevel="0" collapsed="false">
      <c r="A26" s="0"/>
      <c r="B26" s="97"/>
      <c r="C26" s="99"/>
      <c r="D26" s="99"/>
      <c r="E26" s="100"/>
      <c r="F26" s="101"/>
      <c r="G26" s="102"/>
      <c r="H26" s="0"/>
      <c r="I26" s="97"/>
      <c r="J26" s="99"/>
      <c r="K26" s="99"/>
      <c r="L26" s="99"/>
      <c r="M26" s="103"/>
      <c r="N26" s="105"/>
    </row>
    <row r="27" customFormat="false" ht="15.75" hidden="false" customHeight="false" outlineLevel="0" collapsed="false">
      <c r="A27" s="0"/>
      <c r="B27" s="106"/>
      <c r="C27" s="107" t="s">
        <v>108</v>
      </c>
      <c r="D27" s="108"/>
      <c r="E27" s="109" t="n">
        <f aca="false">SUM(E8:E25)</f>
        <v>1032</v>
      </c>
      <c r="F27" s="109" t="n">
        <f aca="false">SUM(F8:F25)</f>
        <v>1111</v>
      </c>
      <c r="G27" s="110" t="n">
        <f aca="false">SUM(G8:G25)</f>
        <v>-79</v>
      </c>
      <c r="H27" s="0"/>
      <c r="I27" s="106"/>
      <c r="J27" s="108"/>
      <c r="K27" s="108"/>
      <c r="L27" s="108" t="n">
        <f aca="false">SUM(L8:L25)</f>
        <v>1287</v>
      </c>
      <c r="M27" s="108" t="n">
        <f aca="false">SUM(M8:M25)</f>
        <v>1155</v>
      </c>
      <c r="N27" s="111" t="n">
        <f aca="false">SUM(N8:N25)</f>
        <v>-132</v>
      </c>
    </row>
    <row r="28" customFormat="false" ht="7.5" hidden="false" customHeight="true" outlineLevel="0" collapsed="false">
      <c r="A28" s="0"/>
      <c r="B28" s="0"/>
      <c r="C28" s="0"/>
      <c r="D28" s="0"/>
      <c r="E28" s="0"/>
      <c r="F28" s="0"/>
      <c r="G28" s="0"/>
      <c r="H28" s="0"/>
      <c r="I28" s="0"/>
      <c r="J28" s="0"/>
      <c r="K28" s="0"/>
      <c r="L28" s="0"/>
      <c r="M28" s="0"/>
    </row>
    <row r="29" customFormat="false" ht="15.75" hidden="false" customHeight="false" outlineLevel="0" collapsed="false">
      <c r="A29" s="0"/>
      <c r="B29" s="0"/>
      <c r="C29" s="0"/>
      <c r="D29" s="0"/>
      <c r="E29" s="112" t="s">
        <v>180</v>
      </c>
      <c r="F29" s="113" t="s">
        <v>181</v>
      </c>
      <c r="G29" s="0"/>
      <c r="H29" s="0"/>
      <c r="I29" s="0"/>
      <c r="J29" s="114"/>
      <c r="K29" s="115"/>
      <c r="L29" s="93" t="s">
        <v>7</v>
      </c>
      <c r="M29" s="95" t="s">
        <v>8</v>
      </c>
    </row>
    <row r="30" customFormat="false" ht="15" hidden="false" customHeight="false" outlineLevel="0" collapsed="false">
      <c r="A30" s="0"/>
      <c r="B30" s="0"/>
      <c r="C30" s="0"/>
      <c r="D30" s="116" t="s">
        <v>182</v>
      </c>
      <c r="E30" s="117" t="n">
        <f aca="false">E27</f>
        <v>1032</v>
      </c>
      <c r="F30" s="118" t="n">
        <f aca="false">E30/$M$5</f>
        <v>68.8</v>
      </c>
      <c r="G30" s="0"/>
      <c r="H30" s="0"/>
      <c r="I30" s="0"/>
      <c r="J30" s="119" t="s">
        <v>183</v>
      </c>
      <c r="K30" s="99"/>
      <c r="L30" s="120" t="n">
        <v>5</v>
      </c>
      <c r="M30" s="121" t="n">
        <v>10</v>
      </c>
    </row>
    <row r="31" customFormat="false" ht="15" hidden="false" customHeight="false" outlineLevel="0" collapsed="false">
      <c r="A31" s="0"/>
      <c r="B31" s="0"/>
      <c r="C31" s="0"/>
      <c r="D31" s="157" t="s">
        <v>184</v>
      </c>
      <c r="E31" s="101" t="n">
        <f aca="false">F27</f>
        <v>1111</v>
      </c>
      <c r="F31" s="102" t="n">
        <f aca="false">E31/$M$5</f>
        <v>74.0666666666667</v>
      </c>
      <c r="G31" s="0"/>
      <c r="H31" s="0"/>
      <c r="I31" s="0"/>
      <c r="J31" s="119" t="s">
        <v>185</v>
      </c>
      <c r="K31" s="99"/>
      <c r="L31" s="120" t="n">
        <v>4</v>
      </c>
      <c r="M31" s="121" t="n">
        <v>11</v>
      </c>
    </row>
    <row r="32" customFormat="false" ht="15.75" hidden="false" customHeight="false" outlineLevel="0" collapsed="false">
      <c r="A32" s="89"/>
      <c r="B32" s="89"/>
      <c r="C32" s="89"/>
      <c r="D32" s="157" t="s">
        <v>186</v>
      </c>
      <c r="E32" s="101" t="n">
        <f aca="false">M27</f>
        <v>1155</v>
      </c>
      <c r="F32" s="102" t="n">
        <f aca="false">E32/$M$5</f>
        <v>77</v>
      </c>
      <c r="G32" s="89"/>
      <c r="H32" s="89"/>
      <c r="I32" s="89"/>
      <c r="J32" s="125" t="s">
        <v>187</v>
      </c>
      <c r="K32" s="108"/>
      <c r="L32" s="126" t="n">
        <f aca="false">L30+L31</f>
        <v>9</v>
      </c>
      <c r="M32" s="127" t="n">
        <f aca="false">M30+M31</f>
        <v>21</v>
      </c>
    </row>
    <row r="33" customFormat="false" ht="15" hidden="false" customHeight="false" outlineLevel="0" collapsed="false">
      <c r="A33" s="89"/>
      <c r="B33" s="128"/>
      <c r="C33" s="89"/>
      <c r="D33" s="157" t="s">
        <v>188</v>
      </c>
      <c r="E33" s="101" t="n">
        <f aca="false">L27</f>
        <v>1287</v>
      </c>
      <c r="F33" s="102" t="n">
        <f aca="false">E33/$M$5</f>
        <v>85.8</v>
      </c>
      <c r="G33" s="89"/>
      <c r="H33" s="89"/>
      <c r="I33" s="89"/>
      <c r="J33" s="131"/>
      <c r="K33" s="132"/>
      <c r="L33" s="133" t="s">
        <v>189</v>
      </c>
      <c r="M33" s="134" t="s">
        <v>190</v>
      </c>
    </row>
    <row r="34" customFormat="false" ht="15" hidden="false" customHeight="false" outlineLevel="0" collapsed="false">
      <c r="A34" s="89"/>
      <c r="B34" s="128"/>
      <c r="C34" s="89"/>
      <c r="D34" s="157" t="s">
        <v>191</v>
      </c>
      <c r="E34" s="101" t="n">
        <f aca="false">E30+E32</f>
        <v>2187</v>
      </c>
      <c r="F34" s="102" t="n">
        <f aca="false">E34/$L$5</f>
        <v>72.9</v>
      </c>
      <c r="G34" s="89"/>
      <c r="H34" s="89"/>
      <c r="I34" s="89"/>
      <c r="J34" s="138" t="s">
        <v>192</v>
      </c>
      <c r="K34" s="139"/>
      <c r="L34" s="140" t="n">
        <v>23</v>
      </c>
      <c r="M34" s="141" t="n">
        <v>39</v>
      </c>
    </row>
    <row r="35" customFormat="false" ht="15.75" hidden="false" customHeight="false" outlineLevel="0" collapsed="false">
      <c r="A35" s="89"/>
      <c r="B35" s="128"/>
      <c r="C35" s="89"/>
      <c r="D35" s="129" t="s">
        <v>193</v>
      </c>
      <c r="E35" s="130" t="n">
        <f aca="false">E31+E33</f>
        <v>2398</v>
      </c>
      <c r="F35" s="110" t="n">
        <f aca="false">E35/$L$5</f>
        <v>79.9333333333333</v>
      </c>
      <c r="G35" s="89"/>
      <c r="H35" s="89"/>
      <c r="I35" s="89"/>
      <c r="J35" s="142" t="s">
        <v>194</v>
      </c>
      <c r="K35" s="108"/>
      <c r="L35" s="143" t="n">
        <v>27</v>
      </c>
      <c r="M35" s="144" t="n">
        <v>34</v>
      </c>
    </row>
    <row r="36" customFormat="false" ht="15.75" hidden="false" customHeight="false" outlineLevel="0" collapsed="false">
      <c r="A36" s="89"/>
      <c r="B36" s="128"/>
      <c r="C36" s="89"/>
      <c r="D36" s="145"/>
      <c r="E36" s="146"/>
      <c r="F36" s="146"/>
      <c r="G36" s="89"/>
      <c r="H36" s="89"/>
      <c r="I36" s="89"/>
      <c r="J36" s="0"/>
      <c r="K36" s="0"/>
    </row>
    <row r="37" customFormat="false" ht="15.75" hidden="false" customHeight="false" outlineLevel="0" collapsed="false">
      <c r="C37" s="86" t="s">
        <v>195</v>
      </c>
      <c r="D37" s="147" t="s">
        <v>567</v>
      </c>
      <c r="E37" s="147"/>
      <c r="F37" s="147"/>
      <c r="G37" s="147"/>
      <c r="H37" s="147"/>
      <c r="I37" s="147"/>
      <c r="J37" s="147"/>
      <c r="K37" s="147"/>
    </row>
    <row r="38" customFormat="false" ht="15" hidden="false" customHeight="true" outlineLevel="0" collapsed="false">
      <c r="C38" s="148" t="s">
        <v>197</v>
      </c>
      <c r="D38" s="225" t="s">
        <v>568</v>
      </c>
      <c r="E38" s="225"/>
      <c r="F38" s="225"/>
      <c r="G38" s="225"/>
      <c r="H38" s="225"/>
      <c r="I38" s="225"/>
      <c r="J38" s="225"/>
      <c r="K38" s="225"/>
    </row>
    <row r="39" customFormat="false" ht="15" hidden="false" customHeight="false" outlineLevel="0" collapsed="false">
      <c r="C39" s="148"/>
      <c r="D39" s="225"/>
      <c r="E39" s="225"/>
      <c r="F39" s="225"/>
      <c r="G39" s="225"/>
      <c r="H39" s="225"/>
      <c r="I39" s="225"/>
      <c r="J39" s="225"/>
      <c r="K39" s="225"/>
    </row>
    <row r="40" customFormat="false" ht="15.75" hidden="false" customHeight="false" outlineLevel="0" collapsed="false">
      <c r="C40" s="148"/>
      <c r="D40" s="225"/>
      <c r="E40" s="225"/>
      <c r="F40" s="225"/>
      <c r="G40" s="225"/>
      <c r="H40" s="225"/>
      <c r="I40" s="225"/>
      <c r="J40" s="225"/>
      <c r="K40" s="225"/>
    </row>
  </sheetData>
  <mergeCells count="6">
    <mergeCell ref="B1:N2"/>
    <mergeCell ref="C7:D7"/>
    <mergeCell ref="J7:K7"/>
    <mergeCell ref="D37:K37"/>
    <mergeCell ref="C38:C40"/>
    <mergeCell ref="D38:K40"/>
  </mergeCells>
  <printOptions headings="false" gridLines="false" gridLinesSet="true" horizontalCentered="false" verticalCentered="false"/>
  <pageMargins left="0.315277777777778" right="0.315277777777778" top="0" bottom="0" header="0.511805555555555" footer="0.511805555555555"/>
  <pageSetup paperSize="77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4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L4" activeCellId="0" sqref="L4"/>
    </sheetView>
  </sheetViews>
  <sheetFormatPr defaultRowHeight="15"/>
  <cols>
    <col collapsed="false" hidden="false" max="1" min="1" style="82" width="1.70918367346939"/>
    <col collapsed="false" hidden="false" max="2" min="2" style="82" width="4.42857142857143"/>
    <col collapsed="false" hidden="false" max="3" min="3" style="82" width="15"/>
    <col collapsed="false" hidden="false" max="4" min="4" style="82" width="33.2908163265306"/>
    <col collapsed="false" hidden="false" max="5" min="5" style="82" width="4.70918367346939"/>
    <col collapsed="false" hidden="false" max="6" min="6" style="82" width="5.13775510204082"/>
    <col collapsed="false" hidden="false" max="7" min="7" style="82" width="5.85714285714286"/>
    <col collapsed="false" hidden="false" max="8" min="8" style="82" width="3.41836734693878"/>
    <col collapsed="false" hidden="false" max="9" min="9" style="82" width="4.86224489795918"/>
    <col collapsed="false" hidden="false" max="10" min="10" style="82" width="26"/>
    <col collapsed="false" hidden="false" max="11" min="11" style="82" width="15"/>
    <col collapsed="false" hidden="false" max="13" min="12" style="82" width="5.00510204081633"/>
    <col collapsed="false" hidden="false" max="14" min="14" style="82" width="5.28061224489796"/>
    <col collapsed="false" hidden="false" max="1025" min="15" style="82" width="10.8520408163265"/>
  </cols>
  <sheetData>
    <row r="1" customFormat="false" ht="15" hidden="false" customHeight="true" outlineLevel="0" collapsed="false">
      <c r="A1" s="0"/>
      <c r="B1" s="156" t="s">
        <v>569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customFormat="false" ht="15.75" hidden="false" customHeight="true" outlineLevel="0" collapsed="false">
      <c r="A2" s="0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customFormat="false" ht="4.5" hidden="false" customHeight="true" outlineLevel="0" collapsed="false">
      <c r="A3" s="0"/>
      <c r="B3" s="0"/>
      <c r="C3" s="0"/>
      <c r="D3" s="0"/>
      <c r="E3" s="0"/>
      <c r="F3" s="0"/>
      <c r="G3" s="0"/>
      <c r="H3" s="0"/>
      <c r="I3" s="0"/>
      <c r="J3" s="0"/>
      <c r="K3" s="0"/>
      <c r="L3" s="0"/>
      <c r="M3" s="0"/>
      <c r="N3" s="0"/>
    </row>
    <row r="4" customFormat="false" ht="15.75" hidden="false" customHeight="false" outlineLevel="0" collapsed="false">
      <c r="A4" s="0"/>
      <c r="B4" s="0"/>
      <c r="C4" s="84" t="s">
        <v>150</v>
      </c>
      <c r="D4" s="85" t="s">
        <v>519</v>
      </c>
      <c r="E4" s="0"/>
      <c r="F4" s="0"/>
      <c r="G4" s="0"/>
      <c r="H4" s="0"/>
      <c r="I4" s="0"/>
      <c r="J4" s="0"/>
      <c r="K4" s="86" t="s">
        <v>152</v>
      </c>
      <c r="L4" s="87" t="s">
        <v>570</v>
      </c>
      <c r="M4" s="0"/>
      <c r="N4" s="0"/>
    </row>
    <row r="5" customFormat="false" ht="15.75" hidden="false" customHeight="false" outlineLevel="0" collapsed="false">
      <c r="A5" s="0"/>
      <c r="B5" s="0"/>
      <c r="C5" s="88"/>
      <c r="D5" s="89"/>
      <c r="E5" s="0"/>
      <c r="F5" s="0"/>
      <c r="G5" s="0"/>
      <c r="H5" s="0"/>
      <c r="I5" s="0"/>
      <c r="J5" s="0"/>
      <c r="K5" s="86" t="s">
        <v>154</v>
      </c>
      <c r="L5" s="87" t="n">
        <v>30</v>
      </c>
      <c r="M5" s="90" t="n">
        <v>15</v>
      </c>
      <c r="N5" s="0"/>
    </row>
    <row r="6" customFormat="false" ht="3" hidden="false" customHeight="true" outlineLevel="0" collapsed="false">
      <c r="A6" s="0"/>
      <c r="B6" s="0"/>
      <c r="C6" s="0"/>
      <c r="D6" s="0"/>
      <c r="E6" s="0"/>
      <c r="F6" s="0"/>
      <c r="G6" s="0"/>
      <c r="H6" s="0"/>
      <c r="I6" s="0"/>
      <c r="J6" s="0"/>
      <c r="K6" s="0"/>
      <c r="L6" s="0"/>
      <c r="M6" s="0"/>
      <c r="N6" s="0"/>
    </row>
    <row r="7" customFormat="false" ht="15" hidden="false" customHeight="true" outlineLevel="0" collapsed="false">
      <c r="A7" s="0"/>
      <c r="B7" s="91" t="s">
        <v>155</v>
      </c>
      <c r="C7" s="92" t="s">
        <v>156</v>
      </c>
      <c r="D7" s="92"/>
      <c r="E7" s="93" t="s">
        <v>157</v>
      </c>
      <c r="F7" s="94" t="s">
        <v>158</v>
      </c>
      <c r="G7" s="95" t="s">
        <v>115</v>
      </c>
      <c r="H7" s="96"/>
      <c r="I7" s="91" t="s">
        <v>155</v>
      </c>
      <c r="J7" s="92" t="s">
        <v>159</v>
      </c>
      <c r="K7" s="92"/>
      <c r="L7" s="93" t="s">
        <v>158</v>
      </c>
      <c r="M7" s="94" t="s">
        <v>157</v>
      </c>
      <c r="N7" s="95" t="s">
        <v>115</v>
      </c>
    </row>
    <row r="8" customFormat="false" ht="15" hidden="false" customHeight="false" outlineLevel="0" collapsed="false">
      <c r="A8" s="0"/>
      <c r="B8" s="97" t="n">
        <v>2</v>
      </c>
      <c r="C8" s="98" t="s">
        <v>160</v>
      </c>
      <c r="D8" s="99" t="s">
        <v>571</v>
      </c>
      <c r="E8" s="100" t="n">
        <v>62</v>
      </c>
      <c r="F8" s="101" t="n">
        <v>75</v>
      </c>
      <c r="G8" s="102" t="n">
        <f aca="false">E8-F8</f>
        <v>-13</v>
      </c>
      <c r="H8" s="0"/>
      <c r="I8" s="97" t="n">
        <v>1</v>
      </c>
      <c r="J8" s="99" t="s">
        <v>572</v>
      </c>
      <c r="K8" s="98" t="s">
        <v>163</v>
      </c>
      <c r="L8" s="99" t="n">
        <v>56</v>
      </c>
      <c r="M8" s="103" t="n">
        <v>51</v>
      </c>
      <c r="N8" s="104" t="n">
        <f aca="false">M8-L8</f>
        <v>-5</v>
      </c>
    </row>
    <row r="9" customFormat="false" ht="15" hidden="false" customHeight="false" outlineLevel="0" collapsed="false">
      <c r="A9" s="0"/>
      <c r="B9" s="97" t="n">
        <v>4</v>
      </c>
      <c r="C9" s="98" t="s">
        <v>160</v>
      </c>
      <c r="D9" s="99" t="s">
        <v>573</v>
      </c>
      <c r="E9" s="100" t="n">
        <v>69</v>
      </c>
      <c r="F9" s="101" t="n">
        <v>89</v>
      </c>
      <c r="G9" s="102" t="n">
        <f aca="false">E9-F9</f>
        <v>-20</v>
      </c>
      <c r="H9" s="0"/>
      <c r="I9" s="97" t="n">
        <v>3</v>
      </c>
      <c r="J9" s="99" t="s">
        <v>555</v>
      </c>
      <c r="K9" s="98" t="s">
        <v>163</v>
      </c>
      <c r="L9" s="99" t="n">
        <v>101</v>
      </c>
      <c r="M9" s="103" t="n">
        <v>72</v>
      </c>
      <c r="N9" s="104" t="n">
        <f aca="false">M9-L9</f>
        <v>-29</v>
      </c>
    </row>
    <row r="10" customFormat="false" ht="15" hidden="false" customHeight="false" outlineLevel="0" collapsed="false">
      <c r="A10" s="0"/>
      <c r="B10" s="97" t="n">
        <v>6</v>
      </c>
      <c r="C10" s="98" t="s">
        <v>160</v>
      </c>
      <c r="D10" s="99" t="s">
        <v>574</v>
      </c>
      <c r="E10" s="100" t="n">
        <v>72</v>
      </c>
      <c r="F10" s="101" t="n">
        <v>84</v>
      </c>
      <c r="G10" s="102" t="n">
        <f aca="false">E10-F10</f>
        <v>-12</v>
      </c>
      <c r="H10" s="0"/>
      <c r="I10" s="97" t="n">
        <v>5</v>
      </c>
      <c r="J10" s="99" t="s">
        <v>337</v>
      </c>
      <c r="K10" s="98" t="s">
        <v>163</v>
      </c>
      <c r="L10" s="99" t="n">
        <v>82</v>
      </c>
      <c r="M10" s="103" t="n">
        <v>71</v>
      </c>
      <c r="N10" s="104" t="n">
        <f aca="false">M10-L10</f>
        <v>-11</v>
      </c>
    </row>
    <row r="11" customFormat="false" ht="15" hidden="false" customHeight="false" outlineLevel="0" collapsed="false">
      <c r="A11" s="0"/>
      <c r="B11" s="97" t="n">
        <v>8</v>
      </c>
      <c r="C11" s="98" t="s">
        <v>160</v>
      </c>
      <c r="D11" s="99" t="s">
        <v>575</v>
      </c>
      <c r="E11" s="100" t="n">
        <v>84</v>
      </c>
      <c r="F11" s="101" t="n">
        <v>75</v>
      </c>
      <c r="G11" s="102" t="n">
        <f aca="false">E11-F11</f>
        <v>9</v>
      </c>
      <c r="H11" s="0"/>
      <c r="I11" s="97" t="n">
        <v>7</v>
      </c>
      <c r="J11" s="99" t="s">
        <v>576</v>
      </c>
      <c r="K11" s="98" t="s">
        <v>163</v>
      </c>
      <c r="L11" s="99" t="n">
        <v>73</v>
      </c>
      <c r="M11" s="103" t="n">
        <v>62</v>
      </c>
      <c r="N11" s="104" t="n">
        <f aca="false">M11-L11</f>
        <v>-11</v>
      </c>
    </row>
    <row r="12" customFormat="false" ht="15" hidden="false" customHeight="false" outlineLevel="0" collapsed="false">
      <c r="A12" s="0"/>
      <c r="B12" s="97" t="n">
        <v>10</v>
      </c>
      <c r="C12" s="98" t="s">
        <v>160</v>
      </c>
      <c r="D12" s="99" t="s">
        <v>577</v>
      </c>
      <c r="E12" s="100" t="n">
        <v>66</v>
      </c>
      <c r="F12" s="101" t="n">
        <v>78</v>
      </c>
      <c r="G12" s="102" t="n">
        <f aca="false">E12-F12</f>
        <v>-12</v>
      </c>
      <c r="H12" s="0"/>
      <c r="I12" s="97" t="n">
        <v>9</v>
      </c>
      <c r="J12" s="99" t="s">
        <v>578</v>
      </c>
      <c r="K12" s="98" t="s">
        <v>163</v>
      </c>
      <c r="L12" s="99" t="n">
        <v>68</v>
      </c>
      <c r="M12" s="103" t="n">
        <v>77</v>
      </c>
      <c r="N12" s="104" t="n">
        <f aca="false">M12-L12</f>
        <v>9</v>
      </c>
    </row>
    <row r="13" customFormat="false" ht="15" hidden="false" customHeight="false" outlineLevel="0" collapsed="false">
      <c r="A13" s="0"/>
      <c r="B13" s="97" t="n">
        <v>12</v>
      </c>
      <c r="C13" s="98" t="s">
        <v>160</v>
      </c>
      <c r="D13" s="99" t="s">
        <v>579</v>
      </c>
      <c r="E13" s="100" t="n">
        <v>84</v>
      </c>
      <c r="F13" s="101" t="n">
        <v>77</v>
      </c>
      <c r="G13" s="102" t="n">
        <f aca="false">E13-F13</f>
        <v>7</v>
      </c>
      <c r="H13" s="0"/>
      <c r="I13" s="97" t="n">
        <v>11</v>
      </c>
      <c r="J13" s="99" t="s">
        <v>503</v>
      </c>
      <c r="K13" s="98" t="s">
        <v>163</v>
      </c>
      <c r="L13" s="99" t="n">
        <v>87</v>
      </c>
      <c r="M13" s="103" t="n">
        <v>59</v>
      </c>
      <c r="N13" s="104" t="n">
        <f aca="false">M13-L13</f>
        <v>-28</v>
      </c>
    </row>
    <row r="14" customFormat="false" ht="15" hidden="false" customHeight="false" outlineLevel="0" collapsed="false">
      <c r="A14" s="0"/>
      <c r="B14" s="97" t="n">
        <v>14</v>
      </c>
      <c r="C14" s="98" t="s">
        <v>160</v>
      </c>
      <c r="D14" s="99" t="s">
        <v>506</v>
      </c>
      <c r="E14" s="100" t="n">
        <v>64</v>
      </c>
      <c r="F14" s="101" t="n">
        <v>59</v>
      </c>
      <c r="G14" s="102" t="n">
        <f aca="false">E14-F14</f>
        <v>5</v>
      </c>
      <c r="H14" s="0"/>
      <c r="I14" s="97" t="n">
        <v>13</v>
      </c>
      <c r="J14" s="99" t="s">
        <v>541</v>
      </c>
      <c r="K14" s="98" t="s">
        <v>163</v>
      </c>
      <c r="L14" s="99" t="n">
        <v>73</v>
      </c>
      <c r="M14" s="103" t="n">
        <v>66</v>
      </c>
      <c r="N14" s="104" t="n">
        <f aca="false">M14-L14</f>
        <v>-7</v>
      </c>
    </row>
    <row r="15" customFormat="false" ht="15" hidden="false" customHeight="false" outlineLevel="0" collapsed="false">
      <c r="A15" s="0"/>
      <c r="B15" s="97" t="n">
        <v>16</v>
      </c>
      <c r="C15" s="98" t="s">
        <v>160</v>
      </c>
      <c r="D15" s="99" t="s">
        <v>572</v>
      </c>
      <c r="E15" s="100" t="n">
        <v>80</v>
      </c>
      <c r="F15" s="101" t="n">
        <v>70</v>
      </c>
      <c r="G15" s="102" t="n">
        <f aca="false">E15-F15</f>
        <v>10</v>
      </c>
      <c r="H15" s="0"/>
      <c r="I15" s="97" t="n">
        <v>15</v>
      </c>
      <c r="J15" s="99" t="s">
        <v>580</v>
      </c>
      <c r="K15" s="98" t="s">
        <v>163</v>
      </c>
      <c r="L15" s="99" t="n">
        <v>76</v>
      </c>
      <c r="M15" s="103" t="n">
        <v>62</v>
      </c>
      <c r="N15" s="104" t="n">
        <f aca="false">M15-L15</f>
        <v>-14</v>
      </c>
    </row>
    <row r="16" customFormat="false" ht="15" hidden="false" customHeight="false" outlineLevel="0" collapsed="false">
      <c r="A16" s="0"/>
      <c r="B16" s="97" t="n">
        <v>18</v>
      </c>
      <c r="C16" s="98" t="s">
        <v>160</v>
      </c>
      <c r="D16" s="99" t="s">
        <v>555</v>
      </c>
      <c r="E16" s="100" t="n">
        <v>96</v>
      </c>
      <c r="F16" s="101" t="n">
        <v>86</v>
      </c>
      <c r="G16" s="102" t="n">
        <f aca="false">E16-F16</f>
        <v>10</v>
      </c>
      <c r="H16" s="0"/>
      <c r="I16" s="97" t="n">
        <v>17</v>
      </c>
      <c r="J16" s="99" t="s">
        <v>571</v>
      </c>
      <c r="K16" s="98" t="s">
        <v>163</v>
      </c>
      <c r="L16" s="99" t="n">
        <v>85</v>
      </c>
      <c r="M16" s="103" t="n">
        <v>56</v>
      </c>
      <c r="N16" s="104" t="n">
        <f aca="false">M16-L16</f>
        <v>-29</v>
      </c>
    </row>
    <row r="17" customFormat="false" ht="15" hidden="false" customHeight="false" outlineLevel="0" collapsed="false">
      <c r="A17" s="0"/>
      <c r="B17" s="97" t="n">
        <v>20</v>
      </c>
      <c r="C17" s="98" t="s">
        <v>160</v>
      </c>
      <c r="D17" s="99" t="s">
        <v>337</v>
      </c>
      <c r="E17" s="100" t="n">
        <v>84</v>
      </c>
      <c r="F17" s="101" t="n">
        <v>85</v>
      </c>
      <c r="G17" s="102" t="n">
        <f aca="false">E17-F17</f>
        <v>-1</v>
      </c>
      <c r="H17" s="0"/>
      <c r="I17" s="97" t="n">
        <v>19</v>
      </c>
      <c r="J17" s="99" t="s">
        <v>573</v>
      </c>
      <c r="K17" s="98" t="s">
        <v>163</v>
      </c>
      <c r="L17" s="99" t="n">
        <v>83</v>
      </c>
      <c r="M17" s="103" t="n">
        <v>64</v>
      </c>
      <c r="N17" s="104" t="n">
        <f aca="false">M17-L17</f>
        <v>-19</v>
      </c>
    </row>
    <row r="18" customFormat="false" ht="15" hidden="false" customHeight="false" outlineLevel="0" collapsed="false">
      <c r="A18" s="0"/>
      <c r="B18" s="97" t="n">
        <v>22</v>
      </c>
      <c r="C18" s="98" t="s">
        <v>160</v>
      </c>
      <c r="D18" s="99" t="s">
        <v>576</v>
      </c>
      <c r="E18" s="100" t="n">
        <v>80</v>
      </c>
      <c r="F18" s="101" t="n">
        <v>78</v>
      </c>
      <c r="G18" s="102" t="n">
        <f aca="false">E18-F18</f>
        <v>2</v>
      </c>
      <c r="H18" s="0"/>
      <c r="I18" s="97" t="n">
        <v>21</v>
      </c>
      <c r="J18" s="99" t="s">
        <v>574</v>
      </c>
      <c r="K18" s="98" t="s">
        <v>163</v>
      </c>
      <c r="L18" s="99" t="n">
        <v>82</v>
      </c>
      <c r="M18" s="103" t="n">
        <v>84</v>
      </c>
      <c r="N18" s="104" t="n">
        <f aca="false">M18-L18</f>
        <v>2</v>
      </c>
    </row>
    <row r="19" customFormat="false" ht="15" hidden="false" customHeight="false" outlineLevel="0" collapsed="false">
      <c r="A19" s="0"/>
      <c r="B19" s="97" t="n">
        <v>24</v>
      </c>
      <c r="C19" s="98" t="s">
        <v>160</v>
      </c>
      <c r="D19" s="99" t="s">
        <v>578</v>
      </c>
      <c r="E19" s="100" t="n">
        <v>104</v>
      </c>
      <c r="F19" s="101" t="n">
        <v>62</v>
      </c>
      <c r="G19" s="102" t="n">
        <f aca="false">E19-F19</f>
        <v>42</v>
      </c>
      <c r="H19" s="0"/>
      <c r="I19" s="97" t="n">
        <v>23</v>
      </c>
      <c r="J19" s="99" t="s">
        <v>575</v>
      </c>
      <c r="K19" s="98" t="s">
        <v>163</v>
      </c>
      <c r="L19" s="99" t="n">
        <v>95</v>
      </c>
      <c r="M19" s="103" t="n">
        <v>82</v>
      </c>
      <c r="N19" s="104" t="n">
        <f aca="false">M19-L19</f>
        <v>-13</v>
      </c>
    </row>
    <row r="20" customFormat="false" ht="15" hidden="false" customHeight="false" outlineLevel="0" collapsed="false">
      <c r="A20" s="0"/>
      <c r="B20" s="97" t="n">
        <v>26</v>
      </c>
      <c r="C20" s="98" t="s">
        <v>160</v>
      </c>
      <c r="D20" s="99" t="s">
        <v>503</v>
      </c>
      <c r="E20" s="100" t="n">
        <v>72</v>
      </c>
      <c r="F20" s="101" t="n">
        <v>98</v>
      </c>
      <c r="G20" s="102" t="n">
        <f aca="false">E20-F20</f>
        <v>-26</v>
      </c>
      <c r="H20" s="0"/>
      <c r="I20" s="97" t="n">
        <v>25</v>
      </c>
      <c r="J20" s="99" t="s">
        <v>577</v>
      </c>
      <c r="K20" s="98" t="s">
        <v>163</v>
      </c>
      <c r="L20" s="99" t="n">
        <v>62</v>
      </c>
      <c r="M20" s="103" t="n">
        <v>73</v>
      </c>
      <c r="N20" s="104" t="n">
        <f aca="false">M20-L20</f>
        <v>11</v>
      </c>
    </row>
    <row r="21" customFormat="false" ht="15" hidden="false" customHeight="false" outlineLevel="0" collapsed="false">
      <c r="A21" s="0"/>
      <c r="B21" s="97" t="n">
        <v>28</v>
      </c>
      <c r="C21" s="98" t="s">
        <v>160</v>
      </c>
      <c r="D21" s="99" t="s">
        <v>541</v>
      </c>
      <c r="E21" s="100" t="n">
        <v>80</v>
      </c>
      <c r="F21" s="101" t="n">
        <v>95</v>
      </c>
      <c r="G21" s="102" t="n">
        <f aca="false">E21-F21</f>
        <v>-15</v>
      </c>
      <c r="H21" s="0"/>
      <c r="I21" s="97" t="n">
        <v>27</v>
      </c>
      <c r="J21" s="99" t="s">
        <v>581</v>
      </c>
      <c r="K21" s="98" t="s">
        <v>163</v>
      </c>
      <c r="L21" s="99" t="n">
        <v>80</v>
      </c>
      <c r="M21" s="103" t="n">
        <v>89</v>
      </c>
      <c r="N21" s="104" t="n">
        <f aca="false">M21-L21</f>
        <v>9</v>
      </c>
    </row>
    <row r="22" customFormat="false" ht="15" hidden="false" customHeight="false" outlineLevel="0" collapsed="false">
      <c r="A22" s="0"/>
      <c r="B22" s="97" t="n">
        <v>30</v>
      </c>
      <c r="C22" s="98" t="s">
        <v>160</v>
      </c>
      <c r="D22" s="99" t="s">
        <v>580</v>
      </c>
      <c r="E22" s="100" t="n">
        <v>90</v>
      </c>
      <c r="F22" s="101" t="n">
        <v>103</v>
      </c>
      <c r="G22" s="102" t="n">
        <f aca="false">E22-F22</f>
        <v>-13</v>
      </c>
      <c r="H22" s="0"/>
      <c r="I22" s="97" t="n">
        <v>29</v>
      </c>
      <c r="J22" s="99" t="s">
        <v>506</v>
      </c>
      <c r="K22" s="98" t="s">
        <v>163</v>
      </c>
      <c r="L22" s="99" t="n">
        <v>77</v>
      </c>
      <c r="M22" s="103" t="n">
        <v>87</v>
      </c>
      <c r="N22" s="104" t="n">
        <f aca="false">M22-L22</f>
        <v>10</v>
      </c>
    </row>
    <row r="23" customFormat="false" ht="15" hidden="false" customHeight="false" outlineLevel="0" collapsed="false">
      <c r="A23" s="0"/>
      <c r="B23" s="97"/>
      <c r="C23" s="98"/>
      <c r="D23" s="99"/>
      <c r="E23" s="100"/>
      <c r="F23" s="101"/>
      <c r="G23" s="102"/>
      <c r="H23" s="0"/>
      <c r="I23" s="97"/>
      <c r="J23" s="99"/>
      <c r="K23" s="98"/>
      <c r="L23" s="99"/>
      <c r="M23" s="103"/>
      <c r="N23" s="104"/>
    </row>
    <row r="24" customFormat="false" ht="15" hidden="false" customHeight="false" outlineLevel="0" collapsed="false">
      <c r="A24" s="0"/>
      <c r="B24" s="97"/>
      <c r="C24" s="98"/>
      <c r="D24" s="99"/>
      <c r="E24" s="100"/>
      <c r="F24" s="101"/>
      <c r="G24" s="102"/>
      <c r="H24" s="0"/>
      <c r="I24" s="97"/>
      <c r="J24" s="99"/>
      <c r="K24" s="98"/>
      <c r="L24" s="99"/>
      <c r="M24" s="103"/>
      <c r="N24" s="104"/>
    </row>
    <row r="25" customFormat="false" ht="15" hidden="false" customHeight="false" outlineLevel="0" collapsed="false">
      <c r="A25" s="0"/>
      <c r="B25" s="97"/>
      <c r="C25" s="98"/>
      <c r="D25" s="99"/>
      <c r="E25" s="100"/>
      <c r="F25" s="101"/>
      <c r="G25" s="102"/>
      <c r="H25" s="0"/>
      <c r="I25" s="97"/>
      <c r="J25" s="99"/>
      <c r="K25" s="98"/>
      <c r="L25" s="99"/>
      <c r="M25" s="103"/>
      <c r="N25" s="104"/>
    </row>
    <row r="26" customFormat="false" ht="15" hidden="false" customHeight="false" outlineLevel="0" collapsed="false">
      <c r="A26" s="0"/>
      <c r="B26" s="97"/>
      <c r="C26" s="99"/>
      <c r="D26" s="99"/>
      <c r="E26" s="100"/>
      <c r="F26" s="101"/>
      <c r="G26" s="102"/>
      <c r="H26" s="0"/>
      <c r="I26" s="97"/>
      <c r="J26" s="99"/>
      <c r="K26" s="99"/>
      <c r="L26" s="99"/>
      <c r="M26" s="103"/>
      <c r="N26" s="105"/>
    </row>
    <row r="27" customFormat="false" ht="15.75" hidden="false" customHeight="false" outlineLevel="0" collapsed="false">
      <c r="A27" s="0"/>
      <c r="B27" s="106"/>
      <c r="C27" s="107" t="s">
        <v>108</v>
      </c>
      <c r="D27" s="108"/>
      <c r="E27" s="109" t="n">
        <f aca="false">SUM(E8:E25)</f>
        <v>1187</v>
      </c>
      <c r="F27" s="109" t="n">
        <f aca="false">SUM(F8:F25)</f>
        <v>1214</v>
      </c>
      <c r="G27" s="110" t="n">
        <f aca="false">SUM(G8:G25)</f>
        <v>-27</v>
      </c>
      <c r="H27" s="0"/>
      <c r="I27" s="106"/>
      <c r="J27" s="108"/>
      <c r="K27" s="108"/>
      <c r="L27" s="108" t="n">
        <f aca="false">SUM(L8:L25)</f>
        <v>1180</v>
      </c>
      <c r="M27" s="108" t="n">
        <f aca="false">SUM(M8:M25)</f>
        <v>1055</v>
      </c>
      <c r="N27" s="111" t="n">
        <f aca="false">SUM(N8:N25)</f>
        <v>-125</v>
      </c>
    </row>
    <row r="28" customFormat="false" ht="7.5" hidden="false" customHeight="true" outlineLevel="0" collapsed="false">
      <c r="A28" s="0"/>
      <c r="B28" s="0"/>
      <c r="C28" s="0"/>
      <c r="D28" s="0"/>
      <c r="E28" s="0"/>
      <c r="F28" s="0"/>
      <c r="G28" s="0"/>
      <c r="H28" s="0"/>
      <c r="I28" s="0"/>
      <c r="J28" s="0"/>
      <c r="K28" s="0"/>
      <c r="L28" s="0"/>
      <c r="M28" s="0"/>
    </row>
    <row r="29" customFormat="false" ht="15.75" hidden="false" customHeight="false" outlineLevel="0" collapsed="false">
      <c r="A29" s="0"/>
      <c r="B29" s="0"/>
      <c r="C29" s="0"/>
      <c r="D29" s="0"/>
      <c r="E29" s="112" t="s">
        <v>180</v>
      </c>
      <c r="F29" s="113" t="s">
        <v>181</v>
      </c>
      <c r="G29" s="0"/>
      <c r="H29" s="0"/>
      <c r="I29" s="0"/>
      <c r="J29" s="114"/>
      <c r="K29" s="115"/>
      <c r="L29" s="93" t="s">
        <v>7</v>
      </c>
      <c r="M29" s="95" t="s">
        <v>8</v>
      </c>
    </row>
    <row r="30" customFormat="false" ht="15" hidden="false" customHeight="false" outlineLevel="0" collapsed="false">
      <c r="A30" s="0"/>
      <c r="B30" s="0"/>
      <c r="C30" s="0"/>
      <c r="D30" s="116" t="s">
        <v>182</v>
      </c>
      <c r="E30" s="117" t="n">
        <f aca="false">E27</f>
        <v>1187</v>
      </c>
      <c r="F30" s="118" t="n">
        <f aca="false">E30/$M$5</f>
        <v>79.1333333333333</v>
      </c>
      <c r="G30" s="0"/>
      <c r="H30" s="0"/>
      <c r="I30" s="0"/>
      <c r="J30" s="119" t="s">
        <v>183</v>
      </c>
      <c r="K30" s="99"/>
      <c r="L30" s="120" t="n">
        <v>7</v>
      </c>
      <c r="M30" s="121" t="n">
        <v>8</v>
      </c>
    </row>
    <row r="31" customFormat="false" ht="15" hidden="false" customHeight="false" outlineLevel="0" collapsed="false">
      <c r="A31" s="0"/>
      <c r="B31" s="0"/>
      <c r="C31" s="0"/>
      <c r="D31" s="157" t="s">
        <v>184</v>
      </c>
      <c r="E31" s="101" t="n">
        <f aca="false">F27</f>
        <v>1214</v>
      </c>
      <c r="F31" s="102" t="n">
        <f aca="false">E31/$M$5</f>
        <v>80.9333333333333</v>
      </c>
      <c r="G31" s="0"/>
      <c r="H31" s="0"/>
      <c r="I31" s="0"/>
      <c r="J31" s="119" t="s">
        <v>185</v>
      </c>
      <c r="K31" s="99"/>
      <c r="L31" s="120" t="n">
        <v>5</v>
      </c>
      <c r="M31" s="121" t="n">
        <v>10</v>
      </c>
    </row>
    <row r="32" customFormat="false" ht="15.75" hidden="false" customHeight="false" outlineLevel="0" collapsed="false">
      <c r="A32" s="89"/>
      <c r="B32" s="89"/>
      <c r="C32" s="89"/>
      <c r="D32" s="157" t="s">
        <v>186</v>
      </c>
      <c r="E32" s="101" t="n">
        <f aca="false">M27</f>
        <v>1055</v>
      </c>
      <c r="F32" s="102" t="n">
        <f aca="false">E32/$M$5</f>
        <v>70.3333333333333</v>
      </c>
      <c r="G32" s="89"/>
      <c r="H32" s="89"/>
      <c r="I32" s="89"/>
      <c r="J32" s="125" t="s">
        <v>187</v>
      </c>
      <c r="K32" s="108"/>
      <c r="L32" s="126" t="n">
        <f aca="false">L30+L31</f>
        <v>12</v>
      </c>
      <c r="M32" s="127" t="n">
        <f aca="false">M30+M31</f>
        <v>18</v>
      </c>
    </row>
    <row r="33" customFormat="false" ht="15" hidden="false" customHeight="false" outlineLevel="0" collapsed="false">
      <c r="A33" s="89"/>
      <c r="B33" s="128"/>
      <c r="C33" s="89"/>
      <c r="D33" s="157" t="s">
        <v>188</v>
      </c>
      <c r="E33" s="101" t="n">
        <f aca="false">L27</f>
        <v>1180</v>
      </c>
      <c r="F33" s="102" t="n">
        <f aca="false">E33/$M$5</f>
        <v>78.6666666666667</v>
      </c>
      <c r="G33" s="89"/>
      <c r="H33" s="89"/>
      <c r="I33" s="89"/>
      <c r="J33" s="131"/>
      <c r="K33" s="132"/>
      <c r="L33" s="133" t="s">
        <v>189</v>
      </c>
      <c r="M33" s="134" t="s">
        <v>190</v>
      </c>
    </row>
    <row r="34" customFormat="false" ht="15" hidden="false" customHeight="false" outlineLevel="0" collapsed="false">
      <c r="A34" s="89"/>
      <c r="B34" s="128"/>
      <c r="C34" s="89"/>
      <c r="D34" s="157" t="s">
        <v>191</v>
      </c>
      <c r="E34" s="101" t="n">
        <f aca="false">E30+E32</f>
        <v>2242</v>
      </c>
      <c r="F34" s="102" t="n">
        <f aca="false">E34/$L$5</f>
        <v>74.7333333333333</v>
      </c>
      <c r="G34" s="89"/>
      <c r="H34" s="89"/>
      <c r="I34" s="89"/>
      <c r="J34" s="138" t="s">
        <v>192</v>
      </c>
      <c r="K34" s="139"/>
      <c r="L34" s="140" t="n">
        <v>42</v>
      </c>
      <c r="M34" s="141" t="n">
        <v>26</v>
      </c>
    </row>
    <row r="35" customFormat="false" ht="15.75" hidden="false" customHeight="false" outlineLevel="0" collapsed="false">
      <c r="A35" s="89"/>
      <c r="B35" s="128"/>
      <c r="C35" s="89"/>
      <c r="D35" s="129" t="s">
        <v>193</v>
      </c>
      <c r="E35" s="130" t="n">
        <f aca="false">E31+E33</f>
        <v>2394</v>
      </c>
      <c r="F35" s="110" t="n">
        <f aca="false">E35/$L$5</f>
        <v>79.8</v>
      </c>
      <c r="G35" s="89"/>
      <c r="H35" s="89"/>
      <c r="I35" s="89"/>
      <c r="J35" s="142" t="s">
        <v>194</v>
      </c>
      <c r="K35" s="108"/>
      <c r="L35" s="143" t="n">
        <v>11</v>
      </c>
      <c r="M35" s="144" t="n">
        <v>29</v>
      </c>
    </row>
    <row r="36" customFormat="false" ht="15.75" hidden="false" customHeight="false" outlineLevel="0" collapsed="false">
      <c r="A36" s="89"/>
      <c r="B36" s="128"/>
      <c r="C36" s="89"/>
      <c r="D36" s="145"/>
      <c r="E36" s="146"/>
      <c r="F36" s="146"/>
      <c r="G36" s="89"/>
      <c r="H36" s="89"/>
      <c r="I36" s="89"/>
      <c r="J36" s="0"/>
      <c r="K36" s="0"/>
    </row>
    <row r="37" customFormat="false" ht="15.75" hidden="false" customHeight="false" outlineLevel="0" collapsed="false">
      <c r="C37" s="86" t="s">
        <v>195</v>
      </c>
      <c r="D37" s="147"/>
      <c r="E37" s="147"/>
      <c r="F37" s="147"/>
      <c r="G37" s="147"/>
      <c r="H37" s="147"/>
      <c r="I37" s="147"/>
      <c r="J37" s="147"/>
      <c r="K37" s="147"/>
    </row>
    <row r="38" customFormat="false" ht="15" hidden="false" customHeight="true" outlineLevel="0" collapsed="false">
      <c r="C38" s="148" t="s">
        <v>197</v>
      </c>
      <c r="D38" s="149" t="s">
        <v>582</v>
      </c>
      <c r="E38" s="149"/>
      <c r="F38" s="149"/>
      <c r="G38" s="149"/>
      <c r="H38" s="149"/>
      <c r="I38" s="149"/>
      <c r="J38" s="149"/>
      <c r="K38" s="149"/>
    </row>
    <row r="39" customFormat="false" ht="15" hidden="false" customHeight="false" outlineLevel="0" collapsed="false">
      <c r="C39" s="148"/>
      <c r="D39" s="149"/>
      <c r="E39" s="149"/>
      <c r="F39" s="149"/>
      <c r="G39" s="149"/>
      <c r="H39" s="149"/>
      <c r="I39" s="149"/>
      <c r="J39" s="149"/>
      <c r="K39" s="149"/>
    </row>
    <row r="40" customFormat="false" ht="15.75" hidden="false" customHeight="false" outlineLevel="0" collapsed="false">
      <c r="C40" s="148"/>
      <c r="D40" s="149"/>
      <c r="E40" s="149"/>
      <c r="F40" s="149"/>
      <c r="G40" s="149"/>
      <c r="H40" s="149"/>
      <c r="I40" s="149"/>
      <c r="J40" s="149"/>
      <c r="K40" s="149"/>
    </row>
  </sheetData>
  <mergeCells count="6">
    <mergeCell ref="B1:N2"/>
    <mergeCell ref="C7:D7"/>
    <mergeCell ref="J7:K7"/>
    <mergeCell ref="D37:K37"/>
    <mergeCell ref="C38:C40"/>
    <mergeCell ref="D38:K40"/>
  </mergeCells>
  <printOptions headings="false" gridLines="false" gridLinesSet="true" horizontalCentered="false" verticalCentered="false"/>
  <pageMargins left="0.315277777777778" right="0.315277777777778" top="0" bottom="0" header="0.511805555555555" footer="0.511805555555555"/>
  <pageSetup paperSize="77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F18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9" activeCellId="0" sqref="D9"/>
    </sheetView>
  </sheetViews>
  <sheetFormatPr defaultRowHeight="21"/>
  <cols>
    <col collapsed="false" hidden="false" max="1" min="1" style="1" width="3.41836734693878"/>
    <col collapsed="false" hidden="false" max="2" min="2" style="1" width="28.7091836734694"/>
    <col collapsed="false" hidden="false" max="3" min="3" style="1" width="13.1377551020408"/>
    <col collapsed="false" hidden="false" max="4" min="4" style="1" width="13.0051020408163"/>
    <col collapsed="false" hidden="false" max="5" min="5" style="1" width="10.8520408163265"/>
    <col collapsed="false" hidden="false" max="6" min="6" style="1" width="65.280612244898"/>
    <col collapsed="false" hidden="false" max="1025" min="7" style="1" width="10.8520408163265"/>
  </cols>
  <sheetData>
    <row r="1" customFormat="false" ht="21" hidden="false" customHeight="false" outlineLevel="0" collapsed="false">
      <c r="B1" s="70" t="s">
        <v>146</v>
      </c>
      <c r="C1" s="70"/>
      <c r="D1" s="70"/>
      <c r="E1" s="70"/>
      <c r="F1" s="70"/>
    </row>
    <row r="2" customFormat="false" ht="21.75" hidden="false" customHeight="false" outlineLevel="0" collapsed="false">
      <c r="B2" s="70"/>
      <c r="C2" s="70"/>
      <c r="D2" s="70"/>
      <c r="E2" s="70"/>
      <c r="F2" s="70"/>
    </row>
    <row r="3" customFormat="false" ht="21.75" hidden="false" customHeight="false" outlineLevel="0" collapsed="false">
      <c r="B3" s="0"/>
      <c r="C3" s="0"/>
      <c r="D3" s="0"/>
      <c r="E3" s="0"/>
      <c r="F3" s="0"/>
    </row>
    <row r="4" customFormat="false" ht="21.75" hidden="false" customHeight="false" outlineLevel="0" collapsed="false">
      <c r="B4" s="71" t="s">
        <v>3</v>
      </c>
      <c r="C4" s="72" t="s">
        <v>117</v>
      </c>
      <c r="D4" s="72" t="s">
        <v>118</v>
      </c>
      <c r="E4" s="72" t="s">
        <v>119</v>
      </c>
      <c r="F4" s="73" t="s">
        <v>120</v>
      </c>
    </row>
    <row r="5" customFormat="false" ht="63" hidden="false" customHeight="false" outlineLevel="0" collapsed="false">
      <c r="B5" s="74" t="s">
        <v>129</v>
      </c>
      <c r="C5" s="75" t="n">
        <v>206</v>
      </c>
      <c r="D5" s="75" t="n">
        <v>165</v>
      </c>
      <c r="E5" s="76" t="n">
        <f aca="false">C5/(C5+D5)</f>
        <v>0.555256064690027</v>
      </c>
      <c r="F5" s="77" t="s">
        <v>147</v>
      </c>
    </row>
    <row r="6" customFormat="false" ht="21" hidden="false" customHeight="false" outlineLevel="0" collapsed="false">
      <c r="B6" s="74" t="s">
        <v>144</v>
      </c>
      <c r="C6" s="75" t="n">
        <v>70</v>
      </c>
      <c r="D6" s="75" t="n">
        <v>36</v>
      </c>
      <c r="E6" s="76" t="n">
        <f aca="false">C6/(C6+D6)</f>
        <v>0.660377358490566</v>
      </c>
      <c r="F6" s="78" t="s">
        <v>145</v>
      </c>
    </row>
    <row r="7" customFormat="false" ht="21" hidden="false" customHeight="false" outlineLevel="0" collapsed="false">
      <c r="B7" s="74" t="s">
        <v>135</v>
      </c>
      <c r="C7" s="75" t="n">
        <v>54</v>
      </c>
      <c r="D7" s="75" t="n">
        <v>65</v>
      </c>
      <c r="E7" s="76" t="n">
        <f aca="false">C7/(C7+D7)</f>
        <v>0.453781512605042</v>
      </c>
      <c r="F7" s="78" t="s">
        <v>136</v>
      </c>
    </row>
    <row r="8" customFormat="false" ht="21" hidden="false" customHeight="false" outlineLevel="0" collapsed="false">
      <c r="B8" s="74" t="s">
        <v>123</v>
      </c>
      <c r="C8" s="75" t="n">
        <v>24</v>
      </c>
      <c r="D8" s="75" t="n">
        <v>32</v>
      </c>
      <c r="E8" s="76" t="n">
        <f aca="false">C8/(C8+D8)</f>
        <v>0.428571428571429</v>
      </c>
      <c r="F8" s="78" t="s">
        <v>124</v>
      </c>
    </row>
    <row r="9" customFormat="false" ht="19.7" hidden="false" customHeight="false" outlineLevel="0" collapsed="false">
      <c r="B9" s="74" t="s">
        <v>82</v>
      </c>
      <c r="C9" s="75" t="n">
        <v>38</v>
      </c>
      <c r="D9" s="75" t="n">
        <v>52</v>
      </c>
      <c r="E9" s="76" t="n">
        <f aca="false">C9/(C9+D9)</f>
        <v>0.422222222222222</v>
      </c>
      <c r="F9" s="78" t="s">
        <v>148</v>
      </c>
    </row>
    <row r="10" customFormat="false" ht="21" hidden="false" customHeight="false" outlineLevel="0" collapsed="false">
      <c r="B10" s="74" t="s">
        <v>138</v>
      </c>
      <c r="C10" s="75" t="n">
        <v>23</v>
      </c>
      <c r="D10" s="75" t="n">
        <v>31</v>
      </c>
      <c r="E10" s="76" t="n">
        <f aca="false">C10/(C10+D10)</f>
        <v>0.425925925925926</v>
      </c>
      <c r="F10" s="78" t="s">
        <v>139</v>
      </c>
    </row>
    <row r="11" customFormat="false" ht="21" hidden="false" customHeight="false" outlineLevel="0" collapsed="false">
      <c r="B11" s="74" t="s">
        <v>133</v>
      </c>
      <c r="C11" s="75" t="n">
        <v>22</v>
      </c>
      <c r="D11" s="75" t="n">
        <v>10</v>
      </c>
      <c r="E11" s="76" t="n">
        <f aca="false">C11/(C11+D11)</f>
        <v>0.6875</v>
      </c>
      <c r="F11" s="78" t="s">
        <v>134</v>
      </c>
    </row>
    <row r="12" customFormat="false" ht="21" hidden="false" customHeight="false" outlineLevel="0" collapsed="false">
      <c r="B12" s="74" t="s">
        <v>127</v>
      </c>
      <c r="C12" s="75" t="n">
        <v>16</v>
      </c>
      <c r="D12" s="75" t="n">
        <v>10</v>
      </c>
      <c r="E12" s="76" t="n">
        <f aca="false">C12/(C12+D12)</f>
        <v>0.615384615384615</v>
      </c>
      <c r="F12" s="78" t="s">
        <v>128</v>
      </c>
    </row>
    <row r="13" customFormat="false" ht="21" hidden="false" customHeight="false" outlineLevel="0" collapsed="false">
      <c r="B13" s="74" t="s">
        <v>140</v>
      </c>
      <c r="C13" s="75" t="n">
        <v>16</v>
      </c>
      <c r="D13" s="75" t="n">
        <v>16</v>
      </c>
      <c r="E13" s="76" t="n">
        <f aca="false">C13/(C13+D13)</f>
        <v>0.5</v>
      </c>
      <c r="F13" s="78" t="s">
        <v>141</v>
      </c>
    </row>
    <row r="14" customFormat="false" ht="21" hidden="false" customHeight="false" outlineLevel="0" collapsed="false">
      <c r="B14" s="74" t="s">
        <v>125</v>
      </c>
      <c r="C14" s="75" t="n">
        <v>13</v>
      </c>
      <c r="D14" s="75" t="n">
        <v>17</v>
      </c>
      <c r="E14" s="76" t="n">
        <f aca="false">C14/(C14+D14)</f>
        <v>0.433333333333333</v>
      </c>
      <c r="F14" s="78" t="s">
        <v>126</v>
      </c>
    </row>
    <row r="15" customFormat="false" ht="21" hidden="false" customHeight="false" outlineLevel="0" collapsed="false">
      <c r="B15" s="74" t="s">
        <v>121</v>
      </c>
      <c r="C15" s="75" t="n">
        <v>12</v>
      </c>
      <c r="D15" s="75" t="n">
        <v>10</v>
      </c>
      <c r="E15" s="76" t="n">
        <f aca="false">C15/(C15+D15)</f>
        <v>0.545454545454545</v>
      </c>
      <c r="F15" s="78" t="s">
        <v>122</v>
      </c>
    </row>
    <row r="16" customFormat="false" ht="21" hidden="false" customHeight="false" outlineLevel="0" collapsed="false">
      <c r="B16" s="74" t="s">
        <v>131</v>
      </c>
      <c r="C16" s="75" t="n">
        <v>12</v>
      </c>
      <c r="D16" s="75" t="n">
        <v>18</v>
      </c>
      <c r="E16" s="76" t="n">
        <f aca="false">C16/(C16+D16)</f>
        <v>0.4</v>
      </c>
      <c r="F16" s="78" t="s">
        <v>132</v>
      </c>
    </row>
    <row r="17" customFormat="false" ht="21" hidden="false" customHeight="false" outlineLevel="0" collapsed="false">
      <c r="B17" s="74" t="s">
        <v>142</v>
      </c>
      <c r="C17" s="75" t="n">
        <v>9</v>
      </c>
      <c r="D17" s="75" t="n">
        <v>21</v>
      </c>
      <c r="E17" s="76" t="n">
        <f aca="false">C17/(C17+D17)</f>
        <v>0.3</v>
      </c>
      <c r="F17" s="78" t="s">
        <v>143</v>
      </c>
    </row>
    <row r="18" customFormat="false" ht="21.75" hidden="false" customHeight="false" outlineLevel="0" collapsed="false">
      <c r="B18" s="79"/>
      <c r="C18" s="80" t="n">
        <v>514</v>
      </c>
      <c r="D18" s="80" t="n">
        <v>482</v>
      </c>
      <c r="E18" s="80"/>
      <c r="F18" s="81"/>
    </row>
  </sheetData>
  <mergeCells count="1">
    <mergeCell ref="B1:F2"/>
  </mergeCells>
  <printOptions headings="false" gridLines="false" gridLinesSet="true" horizontalCentered="false" verticalCentered="false"/>
  <pageMargins left="0.161111111111111" right="0.161111111111111" top="1" bottom="1" header="0.511805555555555" footer="0.511805555555555"/>
  <pageSetup paperSize="77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4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O31" activeCellId="0" sqref="O31"/>
    </sheetView>
  </sheetViews>
  <sheetFormatPr defaultRowHeight="15"/>
  <cols>
    <col collapsed="false" hidden="false" max="1" min="1" style="82" width="1.70918367346939"/>
    <col collapsed="false" hidden="false" max="2" min="2" style="82" width="4.42857142857143"/>
    <col collapsed="false" hidden="false" max="3" min="3" style="82" width="15"/>
    <col collapsed="false" hidden="false" max="4" min="4" style="82" width="33.2908163265306"/>
    <col collapsed="false" hidden="false" max="5" min="5" style="82" width="4.70918367346939"/>
    <col collapsed="false" hidden="false" max="6" min="6" style="82" width="5.13775510204082"/>
    <col collapsed="false" hidden="false" max="7" min="7" style="82" width="5.85714285714286"/>
    <col collapsed="false" hidden="false" max="8" min="8" style="82" width="3.41836734693878"/>
    <col collapsed="false" hidden="false" max="9" min="9" style="82" width="4.86224489795918"/>
    <col collapsed="false" hidden="false" max="10" min="10" style="82" width="26"/>
    <col collapsed="false" hidden="false" max="11" min="11" style="82" width="15"/>
    <col collapsed="false" hidden="false" max="13" min="12" style="82" width="5.00510204081633"/>
    <col collapsed="false" hidden="false" max="14" min="14" style="82" width="5.28061224489796"/>
    <col collapsed="false" hidden="false" max="1025" min="15" style="82" width="10.8520408163265"/>
  </cols>
  <sheetData>
    <row r="1" customFormat="false" ht="15" hidden="false" customHeight="true" outlineLevel="0" collapsed="false">
      <c r="A1" s="0"/>
      <c r="B1" s="156" t="s">
        <v>583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customFormat="false" ht="15.75" hidden="false" customHeight="true" outlineLevel="0" collapsed="false">
      <c r="A2" s="0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customFormat="false" ht="4.5" hidden="false" customHeight="true" outlineLevel="0" collapsed="false">
      <c r="A3" s="0"/>
      <c r="B3" s="0"/>
      <c r="C3" s="0"/>
      <c r="D3" s="0"/>
      <c r="E3" s="0"/>
      <c r="F3" s="0"/>
      <c r="G3" s="0"/>
      <c r="H3" s="0"/>
      <c r="I3" s="0"/>
      <c r="J3" s="0"/>
      <c r="K3" s="0"/>
      <c r="L3" s="0"/>
      <c r="M3" s="0"/>
      <c r="N3" s="0"/>
    </row>
    <row r="4" customFormat="false" ht="15.75" hidden="false" customHeight="false" outlineLevel="0" collapsed="false">
      <c r="A4" s="0"/>
      <c r="B4" s="0"/>
      <c r="C4" s="84" t="s">
        <v>150</v>
      </c>
      <c r="D4" s="85" t="s">
        <v>519</v>
      </c>
      <c r="E4" s="0"/>
      <c r="F4" s="0"/>
      <c r="G4" s="0"/>
      <c r="H4" s="0"/>
      <c r="I4" s="0"/>
      <c r="J4" s="0"/>
      <c r="K4" s="86" t="s">
        <v>152</v>
      </c>
      <c r="L4" s="87" t="s">
        <v>281</v>
      </c>
      <c r="M4" s="0"/>
      <c r="N4" s="0"/>
    </row>
    <row r="5" customFormat="false" ht="15.75" hidden="false" customHeight="false" outlineLevel="0" collapsed="false">
      <c r="A5" s="0"/>
      <c r="B5" s="0"/>
      <c r="C5" s="88"/>
      <c r="D5" s="89"/>
      <c r="E5" s="0"/>
      <c r="F5" s="0"/>
      <c r="G5" s="0"/>
      <c r="H5" s="0"/>
      <c r="I5" s="0"/>
      <c r="J5" s="0"/>
      <c r="K5" s="86" t="s">
        <v>154</v>
      </c>
      <c r="L5" s="87" t="n">
        <v>30</v>
      </c>
      <c r="M5" s="90" t="n">
        <v>15</v>
      </c>
      <c r="N5" s="0"/>
    </row>
    <row r="6" customFormat="false" ht="3" hidden="false" customHeight="true" outlineLevel="0" collapsed="false">
      <c r="A6" s="0"/>
      <c r="B6" s="0"/>
      <c r="C6" s="0"/>
      <c r="D6" s="0"/>
      <c r="E6" s="0"/>
      <c r="F6" s="0"/>
      <c r="G6" s="0"/>
      <c r="H6" s="0"/>
      <c r="I6" s="0"/>
      <c r="J6" s="0"/>
      <c r="K6" s="0"/>
      <c r="L6" s="0"/>
      <c r="M6" s="0"/>
      <c r="N6" s="0"/>
    </row>
    <row r="7" customFormat="false" ht="15" hidden="false" customHeight="true" outlineLevel="0" collapsed="false">
      <c r="A7" s="0"/>
      <c r="B7" s="91" t="s">
        <v>155</v>
      </c>
      <c r="C7" s="92" t="s">
        <v>156</v>
      </c>
      <c r="D7" s="92"/>
      <c r="E7" s="93" t="s">
        <v>157</v>
      </c>
      <c r="F7" s="94" t="s">
        <v>158</v>
      </c>
      <c r="G7" s="95" t="s">
        <v>115</v>
      </c>
      <c r="H7" s="96"/>
      <c r="I7" s="91" t="s">
        <v>155</v>
      </c>
      <c r="J7" s="92" t="s">
        <v>159</v>
      </c>
      <c r="K7" s="92"/>
      <c r="L7" s="93" t="s">
        <v>158</v>
      </c>
      <c r="M7" s="94" t="s">
        <v>157</v>
      </c>
      <c r="N7" s="95" t="s">
        <v>115</v>
      </c>
    </row>
    <row r="8" customFormat="false" ht="15" hidden="false" customHeight="false" outlineLevel="0" collapsed="false">
      <c r="A8" s="0"/>
      <c r="B8" s="97" t="n">
        <v>2</v>
      </c>
      <c r="C8" s="98" t="s">
        <v>160</v>
      </c>
      <c r="D8" s="99" t="s">
        <v>584</v>
      </c>
      <c r="E8" s="100" t="n">
        <v>76</v>
      </c>
      <c r="F8" s="101" t="n">
        <v>93</v>
      </c>
      <c r="G8" s="102" t="n">
        <f aca="false">E8-F8</f>
        <v>-17</v>
      </c>
      <c r="H8" s="0"/>
      <c r="I8" s="97" t="n">
        <v>1</v>
      </c>
      <c r="J8" s="99" t="s">
        <v>555</v>
      </c>
      <c r="K8" s="98" t="s">
        <v>163</v>
      </c>
      <c r="L8" s="99" t="n">
        <v>75</v>
      </c>
      <c r="M8" s="103" t="n">
        <v>67</v>
      </c>
      <c r="N8" s="104" t="n">
        <f aca="false">M8-L8</f>
        <v>-8</v>
      </c>
    </row>
    <row r="9" customFormat="false" ht="15" hidden="false" customHeight="false" outlineLevel="0" collapsed="false">
      <c r="A9" s="0"/>
      <c r="B9" s="97" t="n">
        <v>4</v>
      </c>
      <c r="C9" s="98" t="s">
        <v>160</v>
      </c>
      <c r="D9" s="99" t="s">
        <v>585</v>
      </c>
      <c r="E9" s="100" t="n">
        <v>100</v>
      </c>
      <c r="F9" s="101" t="n">
        <v>91</v>
      </c>
      <c r="G9" s="102" t="n">
        <f aca="false">E9-F9</f>
        <v>9</v>
      </c>
      <c r="H9" s="0"/>
      <c r="I9" s="97" t="n">
        <v>3</v>
      </c>
      <c r="J9" s="99" t="s">
        <v>586</v>
      </c>
      <c r="K9" s="98" t="s">
        <v>163</v>
      </c>
      <c r="L9" s="99" t="n">
        <v>82</v>
      </c>
      <c r="M9" s="103" t="n">
        <v>73</v>
      </c>
      <c r="N9" s="104" t="n">
        <f aca="false">M9-L9</f>
        <v>-9</v>
      </c>
    </row>
    <row r="10" customFormat="false" ht="15" hidden="false" customHeight="false" outlineLevel="0" collapsed="false">
      <c r="A10" s="0"/>
      <c r="B10" s="97" t="n">
        <v>6</v>
      </c>
      <c r="C10" s="98" t="s">
        <v>160</v>
      </c>
      <c r="D10" s="99" t="s">
        <v>576</v>
      </c>
      <c r="E10" s="100" t="n">
        <v>71</v>
      </c>
      <c r="F10" s="101" t="n">
        <v>79</v>
      </c>
      <c r="G10" s="102" t="n">
        <f aca="false">E10-F10</f>
        <v>-8</v>
      </c>
      <c r="H10" s="0"/>
      <c r="I10" s="97" t="n">
        <v>5</v>
      </c>
      <c r="J10" s="99" t="s">
        <v>503</v>
      </c>
      <c r="K10" s="98" t="s">
        <v>163</v>
      </c>
      <c r="L10" s="99" t="n">
        <v>89</v>
      </c>
      <c r="M10" s="103" t="n">
        <v>49</v>
      </c>
      <c r="N10" s="104" t="n">
        <f aca="false">M10-L10</f>
        <v>-40</v>
      </c>
    </row>
    <row r="11" customFormat="false" ht="15" hidden="false" customHeight="false" outlineLevel="0" collapsed="false">
      <c r="A11" s="0"/>
      <c r="B11" s="97" t="n">
        <v>8</v>
      </c>
      <c r="C11" s="98" t="s">
        <v>160</v>
      </c>
      <c r="D11" s="99" t="s">
        <v>575</v>
      </c>
      <c r="E11" s="100" t="n">
        <v>83</v>
      </c>
      <c r="F11" s="101" t="n">
        <v>92</v>
      </c>
      <c r="G11" s="102" t="n">
        <f aca="false">E11-F11</f>
        <v>-9</v>
      </c>
      <c r="H11" s="0"/>
      <c r="I11" s="97" t="n">
        <v>7</v>
      </c>
      <c r="J11" s="99" t="s">
        <v>587</v>
      </c>
      <c r="K11" s="98" t="s">
        <v>163</v>
      </c>
      <c r="L11" s="99" t="n">
        <v>79</v>
      </c>
      <c r="M11" s="103" t="n">
        <v>82</v>
      </c>
      <c r="N11" s="104" t="n">
        <f aca="false">M11-L11</f>
        <v>3</v>
      </c>
    </row>
    <row r="12" customFormat="false" ht="15" hidden="false" customHeight="false" outlineLevel="0" collapsed="false">
      <c r="A12" s="0"/>
      <c r="B12" s="97" t="n">
        <v>10</v>
      </c>
      <c r="C12" s="98" t="s">
        <v>160</v>
      </c>
      <c r="D12" s="99" t="s">
        <v>588</v>
      </c>
      <c r="E12" s="100" t="n">
        <v>72</v>
      </c>
      <c r="F12" s="101" t="n">
        <v>68</v>
      </c>
      <c r="G12" s="102" t="n">
        <f aca="false">E12-F12</f>
        <v>4</v>
      </c>
      <c r="H12" s="0"/>
      <c r="I12" s="97" t="n">
        <v>9</v>
      </c>
      <c r="J12" s="99" t="s">
        <v>574</v>
      </c>
      <c r="K12" s="98" t="s">
        <v>163</v>
      </c>
      <c r="L12" s="99" t="n">
        <v>80</v>
      </c>
      <c r="M12" s="103" t="n">
        <v>59</v>
      </c>
      <c r="N12" s="104" t="n">
        <f aca="false">M12-L12</f>
        <v>-21</v>
      </c>
    </row>
    <row r="13" customFormat="false" ht="15" hidden="false" customHeight="false" outlineLevel="0" collapsed="false">
      <c r="A13" s="0"/>
      <c r="B13" s="97" t="n">
        <v>11</v>
      </c>
      <c r="C13" s="98" t="s">
        <v>160</v>
      </c>
      <c r="D13" s="99" t="s">
        <v>573</v>
      </c>
      <c r="E13" s="100" t="n">
        <v>55</v>
      </c>
      <c r="F13" s="101" t="n">
        <v>83</v>
      </c>
      <c r="G13" s="102" t="n">
        <f aca="false">E13-F13</f>
        <v>-28</v>
      </c>
      <c r="H13" s="0"/>
      <c r="I13" s="97" t="n">
        <v>12</v>
      </c>
      <c r="J13" s="99" t="s">
        <v>589</v>
      </c>
      <c r="K13" s="98" t="s">
        <v>163</v>
      </c>
      <c r="L13" s="99" t="n">
        <v>69</v>
      </c>
      <c r="M13" s="103" t="n">
        <v>85</v>
      </c>
      <c r="N13" s="104" t="n">
        <f aca="false">M13-L13</f>
        <v>16</v>
      </c>
    </row>
    <row r="14" customFormat="false" ht="15" hidden="false" customHeight="false" outlineLevel="0" collapsed="false">
      <c r="A14" s="0"/>
      <c r="B14" s="97" t="n">
        <v>13</v>
      </c>
      <c r="C14" s="98" t="s">
        <v>160</v>
      </c>
      <c r="D14" s="99" t="s">
        <v>493</v>
      </c>
      <c r="E14" s="100" t="n">
        <v>78</v>
      </c>
      <c r="F14" s="101" t="n">
        <v>52</v>
      </c>
      <c r="G14" s="102" t="n">
        <f aca="false">E14-F14</f>
        <v>26</v>
      </c>
      <c r="H14" s="0"/>
      <c r="I14" s="97" t="n">
        <v>14</v>
      </c>
      <c r="J14" s="99" t="s">
        <v>571</v>
      </c>
      <c r="K14" s="98" t="s">
        <v>163</v>
      </c>
      <c r="L14" s="99" t="n">
        <v>90</v>
      </c>
      <c r="M14" s="103" t="n">
        <v>71</v>
      </c>
      <c r="N14" s="104" t="n">
        <f aca="false">M14-L14</f>
        <v>-19</v>
      </c>
    </row>
    <row r="15" customFormat="false" ht="15" hidden="false" customHeight="false" outlineLevel="0" collapsed="false">
      <c r="A15" s="0"/>
      <c r="B15" s="97" t="n">
        <v>15</v>
      </c>
      <c r="C15" s="98" t="s">
        <v>160</v>
      </c>
      <c r="D15" s="99" t="s">
        <v>590</v>
      </c>
      <c r="E15" s="100" t="n">
        <v>89</v>
      </c>
      <c r="F15" s="101" t="n">
        <v>82</v>
      </c>
      <c r="G15" s="102" t="n">
        <f aca="false">E15-F15</f>
        <v>7</v>
      </c>
      <c r="H15" s="0"/>
      <c r="I15" s="97" t="n">
        <v>17</v>
      </c>
      <c r="J15" s="99" t="s">
        <v>591</v>
      </c>
      <c r="K15" s="98" t="s">
        <v>163</v>
      </c>
      <c r="L15" s="99" t="n">
        <v>108</v>
      </c>
      <c r="M15" s="103" t="n">
        <v>81</v>
      </c>
      <c r="N15" s="104" t="n">
        <f aca="false">M15-L15</f>
        <v>-27</v>
      </c>
    </row>
    <row r="16" customFormat="false" ht="15" hidden="false" customHeight="false" outlineLevel="0" collapsed="false">
      <c r="A16" s="0"/>
      <c r="B16" s="97" t="n">
        <v>16</v>
      </c>
      <c r="C16" s="98" t="s">
        <v>160</v>
      </c>
      <c r="D16" s="99" t="s">
        <v>555</v>
      </c>
      <c r="E16" s="100" t="n">
        <v>81</v>
      </c>
      <c r="F16" s="101" t="n">
        <v>78</v>
      </c>
      <c r="G16" s="102" t="n">
        <f aca="false">E16-F16</f>
        <v>3</v>
      </c>
      <c r="H16" s="0"/>
      <c r="I16" s="97" t="n">
        <v>19</v>
      </c>
      <c r="J16" s="99" t="s">
        <v>585</v>
      </c>
      <c r="K16" s="98" t="s">
        <v>163</v>
      </c>
      <c r="L16" s="99" t="n">
        <v>104</v>
      </c>
      <c r="M16" s="103" t="n">
        <v>62</v>
      </c>
      <c r="N16" s="104" t="n">
        <f aca="false">M16-L16</f>
        <v>-42</v>
      </c>
    </row>
    <row r="17" customFormat="false" ht="15" hidden="false" customHeight="false" outlineLevel="0" collapsed="false">
      <c r="A17" s="0"/>
      <c r="B17" s="97" t="n">
        <v>18</v>
      </c>
      <c r="C17" s="98" t="s">
        <v>160</v>
      </c>
      <c r="D17" s="99" t="s">
        <v>586</v>
      </c>
      <c r="E17" s="100" t="n">
        <v>83</v>
      </c>
      <c r="F17" s="101" t="n">
        <v>90</v>
      </c>
      <c r="G17" s="102" t="n">
        <f aca="false">E17-F17</f>
        <v>-7</v>
      </c>
      <c r="H17" s="0"/>
      <c r="I17" s="97" t="n">
        <v>21</v>
      </c>
      <c r="J17" s="99" t="s">
        <v>576</v>
      </c>
      <c r="K17" s="98" t="s">
        <v>163</v>
      </c>
      <c r="L17" s="99" t="n">
        <v>93</v>
      </c>
      <c r="M17" s="103" t="n">
        <v>80</v>
      </c>
      <c r="N17" s="104" t="n">
        <f aca="false">M17-L17</f>
        <v>-13</v>
      </c>
    </row>
    <row r="18" customFormat="false" ht="15" hidden="false" customHeight="false" outlineLevel="0" collapsed="false">
      <c r="A18" s="0"/>
      <c r="B18" s="97" t="n">
        <v>20</v>
      </c>
      <c r="C18" s="98" t="s">
        <v>160</v>
      </c>
      <c r="D18" s="99" t="s">
        <v>503</v>
      </c>
      <c r="E18" s="100" t="n">
        <v>79</v>
      </c>
      <c r="F18" s="101" t="n">
        <v>73</v>
      </c>
      <c r="G18" s="102" t="n">
        <f aca="false">E18-F18</f>
        <v>6</v>
      </c>
      <c r="H18" s="0"/>
      <c r="I18" s="97" t="n">
        <v>23</v>
      </c>
      <c r="J18" s="99" t="s">
        <v>575</v>
      </c>
      <c r="K18" s="98" t="s">
        <v>163</v>
      </c>
      <c r="L18" s="99" t="n">
        <v>94</v>
      </c>
      <c r="M18" s="103" t="n">
        <v>81</v>
      </c>
      <c r="N18" s="104" t="n">
        <f aca="false">M18-L18</f>
        <v>-13</v>
      </c>
    </row>
    <row r="19" customFormat="false" ht="15" hidden="false" customHeight="false" outlineLevel="0" collapsed="false">
      <c r="A19" s="0"/>
      <c r="B19" s="97" t="n">
        <v>22</v>
      </c>
      <c r="C19" s="98" t="s">
        <v>160</v>
      </c>
      <c r="D19" s="99" t="s">
        <v>587</v>
      </c>
      <c r="E19" s="100" t="n">
        <v>77</v>
      </c>
      <c r="F19" s="101" t="n">
        <v>91</v>
      </c>
      <c r="G19" s="102" t="n">
        <f aca="false">E19-F19</f>
        <v>-14</v>
      </c>
      <c r="H19" s="0"/>
      <c r="I19" s="97" t="n">
        <v>25</v>
      </c>
      <c r="J19" s="99" t="s">
        <v>588</v>
      </c>
      <c r="K19" s="98" t="s">
        <v>163</v>
      </c>
      <c r="L19" s="99" t="n">
        <v>69</v>
      </c>
      <c r="M19" s="103" t="n">
        <v>76</v>
      </c>
      <c r="N19" s="104" t="n">
        <f aca="false">M19-L19</f>
        <v>7</v>
      </c>
    </row>
    <row r="20" customFormat="false" ht="15" hidden="false" customHeight="false" outlineLevel="0" collapsed="false">
      <c r="A20" s="0"/>
      <c r="B20" s="97" t="n">
        <v>24</v>
      </c>
      <c r="C20" s="98" t="s">
        <v>160</v>
      </c>
      <c r="D20" s="99" t="s">
        <v>574</v>
      </c>
      <c r="E20" s="100" t="n">
        <v>81</v>
      </c>
      <c r="F20" s="101" t="n">
        <v>93</v>
      </c>
      <c r="G20" s="102" t="n">
        <f aca="false">E20-F20</f>
        <v>-12</v>
      </c>
      <c r="H20" s="0"/>
      <c r="I20" s="97" t="n">
        <v>26</v>
      </c>
      <c r="J20" s="99" t="s">
        <v>573</v>
      </c>
      <c r="K20" s="98" t="s">
        <v>163</v>
      </c>
      <c r="L20" s="99" t="n">
        <v>68</v>
      </c>
      <c r="M20" s="103" t="n">
        <v>50</v>
      </c>
      <c r="N20" s="104" t="n">
        <f aca="false">M20-L20</f>
        <v>-18</v>
      </c>
    </row>
    <row r="21" customFormat="false" ht="15" hidden="false" customHeight="false" outlineLevel="0" collapsed="false">
      <c r="A21" s="0"/>
      <c r="B21" s="97" t="n">
        <v>27</v>
      </c>
      <c r="C21" s="98" t="s">
        <v>160</v>
      </c>
      <c r="D21" s="99" t="s">
        <v>589</v>
      </c>
      <c r="E21" s="100" t="n">
        <v>88</v>
      </c>
      <c r="F21" s="101" t="n">
        <v>82</v>
      </c>
      <c r="G21" s="102" t="n">
        <f aca="false">E21-F21</f>
        <v>6</v>
      </c>
      <c r="H21" s="0"/>
      <c r="I21" s="97" t="n">
        <v>28</v>
      </c>
      <c r="J21" s="99" t="s">
        <v>493</v>
      </c>
      <c r="K21" s="98" t="s">
        <v>163</v>
      </c>
      <c r="L21" s="99" t="n">
        <v>85</v>
      </c>
      <c r="M21" s="103" t="n">
        <v>65</v>
      </c>
      <c r="N21" s="104" t="n">
        <f aca="false">M21-L21</f>
        <v>-20</v>
      </c>
    </row>
    <row r="22" customFormat="false" ht="15" hidden="false" customHeight="false" outlineLevel="0" collapsed="false">
      <c r="A22" s="0"/>
      <c r="B22" s="97" t="n">
        <v>29</v>
      </c>
      <c r="C22" s="98" t="s">
        <v>160</v>
      </c>
      <c r="D22" s="99" t="s">
        <v>571</v>
      </c>
      <c r="E22" s="100" t="n">
        <v>64</v>
      </c>
      <c r="F22" s="101" t="n">
        <v>105</v>
      </c>
      <c r="G22" s="102" t="n">
        <f aca="false">E22-F22</f>
        <v>-41</v>
      </c>
      <c r="H22" s="0"/>
      <c r="I22" s="97" t="n">
        <v>30</v>
      </c>
      <c r="J22" s="99" t="s">
        <v>590</v>
      </c>
      <c r="K22" s="98" t="s">
        <v>163</v>
      </c>
      <c r="L22" s="99" t="n">
        <v>79</v>
      </c>
      <c r="M22" s="103" t="n">
        <v>89</v>
      </c>
      <c r="N22" s="104" t="n">
        <f aca="false">M22-L22</f>
        <v>10</v>
      </c>
    </row>
    <row r="23" customFormat="false" ht="15" hidden="false" customHeight="false" outlineLevel="0" collapsed="false">
      <c r="A23" s="0"/>
      <c r="B23" s="97"/>
      <c r="C23" s="98"/>
      <c r="D23" s="99"/>
      <c r="E23" s="100"/>
      <c r="F23" s="101"/>
      <c r="G23" s="102"/>
      <c r="H23" s="0"/>
      <c r="I23" s="97"/>
      <c r="J23" s="99"/>
      <c r="K23" s="98"/>
      <c r="L23" s="99"/>
      <c r="M23" s="103"/>
      <c r="N23" s="104"/>
    </row>
    <row r="24" customFormat="false" ht="15" hidden="false" customHeight="false" outlineLevel="0" collapsed="false">
      <c r="A24" s="0"/>
      <c r="B24" s="97"/>
      <c r="C24" s="98"/>
      <c r="D24" s="99"/>
      <c r="E24" s="100"/>
      <c r="F24" s="101"/>
      <c r="G24" s="102"/>
      <c r="H24" s="0"/>
      <c r="I24" s="97"/>
      <c r="J24" s="99"/>
      <c r="K24" s="98"/>
      <c r="L24" s="99"/>
      <c r="M24" s="103"/>
      <c r="N24" s="104"/>
    </row>
    <row r="25" customFormat="false" ht="15" hidden="false" customHeight="false" outlineLevel="0" collapsed="false">
      <c r="A25" s="0"/>
      <c r="B25" s="97"/>
      <c r="C25" s="98"/>
      <c r="D25" s="99"/>
      <c r="E25" s="100"/>
      <c r="F25" s="101"/>
      <c r="G25" s="102"/>
      <c r="H25" s="0"/>
      <c r="I25" s="97"/>
      <c r="J25" s="99"/>
      <c r="K25" s="98"/>
      <c r="L25" s="99"/>
      <c r="M25" s="103"/>
      <c r="N25" s="104"/>
    </row>
    <row r="26" customFormat="false" ht="15" hidden="false" customHeight="false" outlineLevel="0" collapsed="false">
      <c r="A26" s="0"/>
      <c r="B26" s="97"/>
      <c r="C26" s="99"/>
      <c r="D26" s="99"/>
      <c r="E26" s="100"/>
      <c r="F26" s="101"/>
      <c r="G26" s="102"/>
      <c r="H26" s="0"/>
      <c r="I26" s="97"/>
      <c r="J26" s="99"/>
      <c r="K26" s="99"/>
      <c r="L26" s="99"/>
      <c r="M26" s="103"/>
      <c r="N26" s="105"/>
    </row>
    <row r="27" customFormat="false" ht="15.75" hidden="false" customHeight="false" outlineLevel="0" collapsed="false">
      <c r="A27" s="0"/>
      <c r="B27" s="106"/>
      <c r="C27" s="107" t="s">
        <v>108</v>
      </c>
      <c r="D27" s="108"/>
      <c r="E27" s="109" t="n">
        <f aca="false">SUM(E8:E25)</f>
        <v>1177</v>
      </c>
      <c r="F27" s="109" t="n">
        <f aca="false">SUM(F8:F25)</f>
        <v>1252</v>
      </c>
      <c r="G27" s="110" t="n">
        <f aca="false">SUM(G8:G25)</f>
        <v>-75</v>
      </c>
      <c r="H27" s="0"/>
      <c r="I27" s="106"/>
      <c r="J27" s="108"/>
      <c r="K27" s="108"/>
      <c r="L27" s="108" t="n">
        <f aca="false">SUM(L8:L25)</f>
        <v>1264</v>
      </c>
      <c r="M27" s="108" t="n">
        <f aca="false">SUM(M8:M25)</f>
        <v>1070</v>
      </c>
      <c r="N27" s="111" t="n">
        <f aca="false">SUM(N8:N25)</f>
        <v>-194</v>
      </c>
    </row>
    <row r="28" customFormat="false" ht="7.5" hidden="false" customHeight="true" outlineLevel="0" collapsed="false">
      <c r="A28" s="0"/>
      <c r="B28" s="0"/>
      <c r="C28" s="0"/>
      <c r="D28" s="0"/>
      <c r="E28" s="0"/>
      <c r="F28" s="0"/>
      <c r="G28" s="0"/>
      <c r="H28" s="0"/>
      <c r="I28" s="0"/>
      <c r="J28" s="0"/>
      <c r="K28" s="0"/>
      <c r="L28" s="0"/>
      <c r="M28" s="0"/>
    </row>
    <row r="29" customFormat="false" ht="15.75" hidden="false" customHeight="false" outlineLevel="0" collapsed="false">
      <c r="A29" s="0"/>
      <c r="B29" s="0"/>
      <c r="C29" s="0"/>
      <c r="D29" s="0"/>
      <c r="E29" s="112" t="s">
        <v>180</v>
      </c>
      <c r="F29" s="113" t="s">
        <v>181</v>
      </c>
      <c r="G29" s="0"/>
      <c r="H29" s="0"/>
      <c r="I29" s="0"/>
      <c r="J29" s="114"/>
      <c r="K29" s="115"/>
      <c r="L29" s="93" t="s">
        <v>7</v>
      </c>
      <c r="M29" s="95" t="s">
        <v>8</v>
      </c>
    </row>
    <row r="30" customFormat="false" ht="15" hidden="false" customHeight="false" outlineLevel="0" collapsed="false">
      <c r="A30" s="0"/>
      <c r="B30" s="0"/>
      <c r="C30" s="0"/>
      <c r="D30" s="116" t="s">
        <v>182</v>
      </c>
      <c r="E30" s="117" t="n">
        <f aca="false">E27</f>
        <v>1177</v>
      </c>
      <c r="F30" s="118" t="n">
        <f aca="false">E30/$M$5</f>
        <v>78.4666666666667</v>
      </c>
      <c r="G30" s="0"/>
      <c r="H30" s="0"/>
      <c r="I30" s="0"/>
      <c r="J30" s="119" t="s">
        <v>183</v>
      </c>
      <c r="K30" s="99"/>
      <c r="L30" s="120" t="n">
        <v>7</v>
      </c>
      <c r="M30" s="121" t="n">
        <v>8</v>
      </c>
    </row>
    <row r="31" customFormat="false" ht="15" hidden="false" customHeight="false" outlineLevel="0" collapsed="false">
      <c r="A31" s="0"/>
      <c r="B31" s="0"/>
      <c r="C31" s="0"/>
      <c r="D31" s="157" t="s">
        <v>184</v>
      </c>
      <c r="E31" s="101" t="n">
        <f aca="false">F27</f>
        <v>1252</v>
      </c>
      <c r="F31" s="102" t="n">
        <f aca="false">E31/$M$5</f>
        <v>83.4666666666667</v>
      </c>
      <c r="G31" s="0"/>
      <c r="H31" s="0"/>
      <c r="I31" s="0"/>
      <c r="J31" s="119" t="s">
        <v>185</v>
      </c>
      <c r="K31" s="99"/>
      <c r="L31" s="120" t="n">
        <v>4</v>
      </c>
      <c r="M31" s="121" t="n">
        <v>11</v>
      </c>
    </row>
    <row r="32" customFormat="false" ht="15.75" hidden="false" customHeight="false" outlineLevel="0" collapsed="false">
      <c r="A32" s="89"/>
      <c r="B32" s="89"/>
      <c r="C32" s="89"/>
      <c r="D32" s="157" t="s">
        <v>186</v>
      </c>
      <c r="E32" s="101" t="n">
        <f aca="false">M27</f>
        <v>1070</v>
      </c>
      <c r="F32" s="102" t="n">
        <f aca="false">E32/$M$5</f>
        <v>71.3333333333333</v>
      </c>
      <c r="G32" s="89"/>
      <c r="H32" s="89"/>
      <c r="I32" s="89"/>
      <c r="J32" s="125" t="s">
        <v>187</v>
      </c>
      <c r="K32" s="108"/>
      <c r="L32" s="126" t="n">
        <f aca="false">L30+L31</f>
        <v>11</v>
      </c>
      <c r="M32" s="127" t="n">
        <f aca="false">M30+M31</f>
        <v>19</v>
      </c>
    </row>
    <row r="33" customFormat="false" ht="15" hidden="false" customHeight="false" outlineLevel="0" collapsed="false">
      <c r="A33" s="89"/>
      <c r="B33" s="128"/>
      <c r="C33" s="89"/>
      <c r="D33" s="157" t="s">
        <v>188</v>
      </c>
      <c r="E33" s="101" t="n">
        <f aca="false">L27</f>
        <v>1264</v>
      </c>
      <c r="F33" s="102" t="n">
        <f aca="false">E33/$M$5</f>
        <v>84.2666666666667</v>
      </c>
      <c r="G33" s="89"/>
      <c r="H33" s="89"/>
      <c r="I33" s="89"/>
      <c r="J33" s="224"/>
      <c r="K33" s="132"/>
      <c r="L33" s="133" t="s">
        <v>189</v>
      </c>
      <c r="M33" s="134" t="s">
        <v>190</v>
      </c>
    </row>
    <row r="34" customFormat="false" ht="15" hidden="false" customHeight="false" outlineLevel="0" collapsed="false">
      <c r="A34" s="89"/>
      <c r="B34" s="128"/>
      <c r="C34" s="89"/>
      <c r="D34" s="157" t="s">
        <v>191</v>
      </c>
      <c r="E34" s="101" t="n">
        <f aca="false">E30+E32</f>
        <v>2247</v>
      </c>
      <c r="F34" s="102" t="n">
        <f aca="false">E34/$L$5</f>
        <v>74.9</v>
      </c>
      <c r="G34" s="89"/>
      <c r="H34" s="89"/>
      <c r="I34" s="89"/>
      <c r="J34" s="138" t="s">
        <v>192</v>
      </c>
      <c r="K34" s="139"/>
      <c r="L34" s="140" t="n">
        <v>26</v>
      </c>
      <c r="M34" s="141" t="n">
        <v>41</v>
      </c>
    </row>
    <row r="35" customFormat="false" ht="15.75" hidden="false" customHeight="false" outlineLevel="0" collapsed="false">
      <c r="A35" s="89"/>
      <c r="B35" s="128"/>
      <c r="C35" s="89"/>
      <c r="D35" s="129" t="s">
        <v>193</v>
      </c>
      <c r="E35" s="130" t="n">
        <f aca="false">E31+E33</f>
        <v>2516</v>
      </c>
      <c r="F35" s="110" t="n">
        <f aca="false">E35/$L$5</f>
        <v>83.8666666666667</v>
      </c>
      <c r="G35" s="89"/>
      <c r="H35" s="89"/>
      <c r="I35" s="89"/>
      <c r="J35" s="142" t="s">
        <v>194</v>
      </c>
      <c r="K35" s="108"/>
      <c r="L35" s="143" t="n">
        <v>10</v>
      </c>
      <c r="M35" s="144" t="n">
        <v>42</v>
      </c>
    </row>
    <row r="36" customFormat="false" ht="15.75" hidden="false" customHeight="false" outlineLevel="0" collapsed="false">
      <c r="A36" s="89"/>
      <c r="B36" s="128"/>
      <c r="C36" s="89"/>
      <c r="D36" s="145"/>
      <c r="E36" s="146"/>
      <c r="F36" s="146"/>
      <c r="G36" s="89"/>
      <c r="H36" s="89"/>
      <c r="I36" s="89"/>
      <c r="J36" s="0"/>
      <c r="K36" s="0"/>
    </row>
    <row r="37" customFormat="false" ht="15.75" hidden="false" customHeight="false" outlineLevel="0" collapsed="false">
      <c r="C37" s="86" t="s">
        <v>195</v>
      </c>
      <c r="D37" s="147"/>
      <c r="E37" s="147"/>
      <c r="F37" s="147"/>
      <c r="G37" s="147"/>
      <c r="H37" s="147"/>
      <c r="I37" s="147"/>
      <c r="J37" s="147"/>
      <c r="K37" s="147"/>
    </row>
    <row r="38" customFormat="false" ht="15" hidden="false" customHeight="true" outlineLevel="0" collapsed="false">
      <c r="C38" s="148" t="s">
        <v>197</v>
      </c>
      <c r="D38" s="149" t="s">
        <v>592</v>
      </c>
      <c r="E38" s="149"/>
      <c r="F38" s="149"/>
      <c r="G38" s="149"/>
      <c r="H38" s="149"/>
      <c r="I38" s="149"/>
      <c r="J38" s="149"/>
      <c r="K38" s="149"/>
    </row>
    <row r="39" customFormat="false" ht="15" hidden="false" customHeight="false" outlineLevel="0" collapsed="false">
      <c r="C39" s="148"/>
      <c r="D39" s="149"/>
      <c r="E39" s="149"/>
      <c r="F39" s="149"/>
      <c r="G39" s="149"/>
      <c r="H39" s="149"/>
      <c r="I39" s="149"/>
      <c r="J39" s="149"/>
      <c r="K39" s="149"/>
    </row>
    <row r="40" customFormat="false" ht="15.75" hidden="false" customHeight="false" outlineLevel="0" collapsed="false">
      <c r="C40" s="148"/>
      <c r="D40" s="149"/>
      <c r="E40" s="149"/>
      <c r="F40" s="149"/>
      <c r="G40" s="149"/>
      <c r="H40" s="149"/>
      <c r="I40" s="149"/>
      <c r="J40" s="149"/>
      <c r="K40" s="149"/>
    </row>
  </sheetData>
  <mergeCells count="6">
    <mergeCell ref="B1:N2"/>
    <mergeCell ref="C7:D7"/>
    <mergeCell ref="J7:K7"/>
    <mergeCell ref="D37:K37"/>
    <mergeCell ref="C38:C40"/>
    <mergeCell ref="D38:K40"/>
  </mergeCells>
  <printOptions headings="false" gridLines="false" gridLinesSet="true" horizontalCentered="false" verticalCentered="false"/>
  <pageMargins left="0.315277777777778" right="0.315277777777778" top="0" bottom="0" header="0.511805555555555" footer="0.511805555555555"/>
  <pageSetup paperSize="77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4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14" activeCellId="0" sqref="J14"/>
    </sheetView>
  </sheetViews>
  <sheetFormatPr defaultRowHeight="15"/>
  <cols>
    <col collapsed="false" hidden="false" max="1" min="1" style="82" width="1.70918367346939"/>
    <col collapsed="false" hidden="false" max="2" min="2" style="82" width="4.42857142857143"/>
    <col collapsed="false" hidden="false" max="3" min="3" style="82" width="15"/>
    <col collapsed="false" hidden="false" max="4" min="4" style="82" width="33.2908163265306"/>
    <col collapsed="false" hidden="false" max="5" min="5" style="82" width="4.70918367346939"/>
    <col collapsed="false" hidden="false" max="6" min="6" style="82" width="5.13775510204082"/>
    <col collapsed="false" hidden="false" max="7" min="7" style="82" width="5.85714285714286"/>
    <col collapsed="false" hidden="false" max="8" min="8" style="82" width="3.41836734693878"/>
    <col collapsed="false" hidden="false" max="9" min="9" style="82" width="4.86224489795918"/>
    <col collapsed="false" hidden="false" max="10" min="10" style="82" width="26"/>
    <col collapsed="false" hidden="false" max="11" min="11" style="82" width="15"/>
    <col collapsed="false" hidden="false" max="13" min="12" style="82" width="5.00510204081633"/>
    <col collapsed="false" hidden="false" max="14" min="14" style="82" width="5.28061224489796"/>
    <col collapsed="false" hidden="false" max="1025" min="15" style="82" width="10.8520408163265"/>
  </cols>
  <sheetData>
    <row r="1" customFormat="false" ht="15" hidden="false" customHeight="true" outlineLevel="0" collapsed="false">
      <c r="A1" s="0"/>
      <c r="B1" s="156" t="s">
        <v>593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customFormat="false" ht="15.75" hidden="false" customHeight="true" outlineLevel="0" collapsed="false">
      <c r="A2" s="0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customFormat="false" ht="4.5" hidden="false" customHeight="true" outlineLevel="0" collapsed="false">
      <c r="A3" s="0"/>
      <c r="B3" s="0"/>
      <c r="C3" s="0"/>
      <c r="D3" s="0"/>
      <c r="E3" s="0"/>
      <c r="F3" s="0"/>
      <c r="G3" s="0"/>
      <c r="H3" s="0"/>
      <c r="I3" s="0"/>
      <c r="J3" s="0"/>
      <c r="K3" s="0"/>
      <c r="L3" s="0"/>
      <c r="M3" s="0"/>
      <c r="N3" s="0"/>
    </row>
    <row r="4" customFormat="false" ht="15.75" hidden="false" customHeight="false" outlineLevel="0" collapsed="false">
      <c r="A4" s="0"/>
      <c r="B4" s="0"/>
      <c r="C4" s="84" t="s">
        <v>150</v>
      </c>
      <c r="D4" s="85" t="s">
        <v>519</v>
      </c>
      <c r="E4" s="0"/>
      <c r="F4" s="0"/>
      <c r="G4" s="0"/>
      <c r="H4" s="0"/>
      <c r="I4" s="0"/>
      <c r="J4" s="0"/>
      <c r="K4" s="86" t="s">
        <v>152</v>
      </c>
      <c r="L4" s="87" t="s">
        <v>225</v>
      </c>
      <c r="M4" s="0"/>
      <c r="N4" s="0"/>
    </row>
    <row r="5" customFormat="false" ht="15.75" hidden="false" customHeight="false" outlineLevel="0" collapsed="false">
      <c r="A5" s="0"/>
      <c r="B5" s="0"/>
      <c r="C5" s="88"/>
      <c r="D5" s="89"/>
      <c r="E5" s="0"/>
      <c r="F5" s="0"/>
      <c r="G5" s="0"/>
      <c r="H5" s="0"/>
      <c r="I5" s="0"/>
      <c r="J5" s="0"/>
      <c r="K5" s="86" t="s">
        <v>154</v>
      </c>
      <c r="L5" s="87" t="n">
        <v>30</v>
      </c>
      <c r="M5" s="90" t="n">
        <v>15</v>
      </c>
      <c r="N5" s="0"/>
    </row>
    <row r="6" customFormat="false" ht="3" hidden="false" customHeight="true" outlineLevel="0" collapsed="false">
      <c r="A6" s="0"/>
      <c r="B6" s="0"/>
      <c r="C6" s="0"/>
      <c r="D6" s="0"/>
      <c r="E6" s="0"/>
      <c r="F6" s="0"/>
      <c r="G6" s="0"/>
      <c r="H6" s="0"/>
      <c r="I6" s="0"/>
      <c r="J6" s="0"/>
      <c r="K6" s="0"/>
      <c r="L6" s="0"/>
      <c r="M6" s="0"/>
      <c r="N6" s="0"/>
    </row>
    <row r="7" customFormat="false" ht="15" hidden="false" customHeight="true" outlineLevel="0" collapsed="false">
      <c r="A7" s="0"/>
      <c r="B7" s="91" t="s">
        <v>155</v>
      </c>
      <c r="C7" s="92" t="s">
        <v>156</v>
      </c>
      <c r="D7" s="92"/>
      <c r="E7" s="93" t="s">
        <v>157</v>
      </c>
      <c r="F7" s="94" t="s">
        <v>158</v>
      </c>
      <c r="G7" s="95" t="s">
        <v>115</v>
      </c>
      <c r="H7" s="96"/>
      <c r="I7" s="91" t="s">
        <v>155</v>
      </c>
      <c r="J7" s="92" t="s">
        <v>159</v>
      </c>
      <c r="K7" s="92"/>
      <c r="L7" s="93" t="s">
        <v>158</v>
      </c>
      <c r="M7" s="94" t="s">
        <v>157</v>
      </c>
      <c r="N7" s="95" t="s">
        <v>115</v>
      </c>
    </row>
    <row r="8" customFormat="false" ht="15" hidden="false" customHeight="false" outlineLevel="0" collapsed="false">
      <c r="A8" s="0"/>
      <c r="B8" s="97" t="n">
        <v>2</v>
      </c>
      <c r="C8" s="98" t="s">
        <v>160</v>
      </c>
      <c r="D8" s="99" t="s">
        <v>586</v>
      </c>
      <c r="E8" s="100" t="n">
        <v>79</v>
      </c>
      <c r="F8" s="101" t="n">
        <v>88</v>
      </c>
      <c r="G8" s="102" t="n">
        <f aca="false">E8-F8</f>
        <v>-9</v>
      </c>
      <c r="H8" s="0"/>
      <c r="I8" s="97" t="n">
        <v>1</v>
      </c>
      <c r="J8" s="99" t="s">
        <v>594</v>
      </c>
      <c r="K8" s="98" t="s">
        <v>163</v>
      </c>
      <c r="L8" s="99" t="n">
        <v>96</v>
      </c>
      <c r="M8" s="103" t="n">
        <v>73</v>
      </c>
      <c r="N8" s="104" t="n">
        <f aca="false">M8-L8</f>
        <v>-23</v>
      </c>
    </row>
    <row r="9" customFormat="false" ht="15" hidden="false" customHeight="false" outlineLevel="0" collapsed="false">
      <c r="A9" s="0"/>
      <c r="B9" s="97" t="n">
        <v>3</v>
      </c>
      <c r="C9" s="98" t="s">
        <v>160</v>
      </c>
      <c r="D9" s="99" t="s">
        <v>595</v>
      </c>
      <c r="E9" s="100" t="n">
        <v>88</v>
      </c>
      <c r="F9" s="101" t="n">
        <v>73</v>
      </c>
      <c r="G9" s="102" t="n">
        <f aca="false">E9-F9</f>
        <v>15</v>
      </c>
      <c r="H9" s="0"/>
      <c r="I9" s="97" t="n">
        <v>4</v>
      </c>
      <c r="J9" s="99" t="s">
        <v>585</v>
      </c>
      <c r="K9" s="98" t="s">
        <v>163</v>
      </c>
      <c r="L9" s="99" t="n">
        <v>91</v>
      </c>
      <c r="M9" s="103" t="n">
        <v>62</v>
      </c>
      <c r="N9" s="104" t="n">
        <f aca="false">M9-L9</f>
        <v>-29</v>
      </c>
    </row>
    <row r="10" customFormat="false" ht="15" hidden="false" customHeight="false" outlineLevel="0" collapsed="false">
      <c r="A10" s="0"/>
      <c r="B10" s="97" t="n">
        <v>5</v>
      </c>
      <c r="C10" s="98" t="s">
        <v>160</v>
      </c>
      <c r="D10" s="99" t="s">
        <v>493</v>
      </c>
      <c r="E10" s="100" t="n">
        <v>104</v>
      </c>
      <c r="F10" s="101" t="n">
        <v>79</v>
      </c>
      <c r="G10" s="102" t="n">
        <f aca="false">E10-F10</f>
        <v>25</v>
      </c>
      <c r="H10" s="0"/>
      <c r="I10" s="97" t="n">
        <v>6</v>
      </c>
      <c r="J10" s="99" t="s">
        <v>596</v>
      </c>
      <c r="K10" s="98" t="s">
        <v>163</v>
      </c>
      <c r="L10" s="99" t="n">
        <v>90</v>
      </c>
      <c r="M10" s="103" t="n">
        <v>72</v>
      </c>
      <c r="N10" s="104" t="n">
        <f aca="false">M10-L10</f>
        <v>-18</v>
      </c>
    </row>
    <row r="11" customFormat="false" ht="15" hidden="false" customHeight="false" outlineLevel="0" collapsed="false">
      <c r="A11" s="0"/>
      <c r="B11" s="97" t="n">
        <v>7</v>
      </c>
      <c r="C11" s="98" t="s">
        <v>160</v>
      </c>
      <c r="D11" s="99" t="s">
        <v>571</v>
      </c>
      <c r="E11" s="100" t="n">
        <v>95</v>
      </c>
      <c r="F11" s="101" t="n">
        <v>100</v>
      </c>
      <c r="G11" s="102" t="n">
        <f aca="false">E11-F11</f>
        <v>-5</v>
      </c>
      <c r="H11" s="0"/>
      <c r="I11" s="97" t="n">
        <v>8</v>
      </c>
      <c r="J11" s="99" t="s">
        <v>503</v>
      </c>
      <c r="K11" s="98" t="s">
        <v>163</v>
      </c>
      <c r="L11" s="99" t="n">
        <v>82</v>
      </c>
      <c r="M11" s="103" t="n">
        <v>66</v>
      </c>
      <c r="N11" s="104" t="n">
        <f aca="false">M11-L11</f>
        <v>-16</v>
      </c>
    </row>
    <row r="12" customFormat="false" ht="15" hidden="false" customHeight="false" outlineLevel="0" collapsed="false">
      <c r="A12" s="0"/>
      <c r="B12" s="97" t="n">
        <v>9</v>
      </c>
      <c r="C12" s="98" t="s">
        <v>160</v>
      </c>
      <c r="D12" s="99" t="s">
        <v>392</v>
      </c>
      <c r="E12" s="100" t="n">
        <v>93</v>
      </c>
      <c r="F12" s="101" t="n">
        <v>76</v>
      </c>
      <c r="G12" s="102" t="n">
        <f aca="false">E12-F12</f>
        <v>17</v>
      </c>
      <c r="H12" s="0"/>
      <c r="I12" s="97" t="n">
        <v>10</v>
      </c>
      <c r="J12" s="99" t="s">
        <v>574</v>
      </c>
      <c r="K12" s="98" t="s">
        <v>163</v>
      </c>
      <c r="L12" s="99" t="n">
        <v>71</v>
      </c>
      <c r="M12" s="103" t="n">
        <v>80</v>
      </c>
      <c r="N12" s="104" t="n">
        <f aca="false">M12-L12</f>
        <v>9</v>
      </c>
    </row>
    <row r="13" customFormat="false" ht="15" hidden="false" customHeight="false" outlineLevel="0" collapsed="false">
      <c r="A13" s="0"/>
      <c r="B13" s="97" t="n">
        <v>11</v>
      </c>
      <c r="C13" s="98" t="s">
        <v>160</v>
      </c>
      <c r="D13" s="99" t="s">
        <v>597</v>
      </c>
      <c r="E13" s="100" t="n">
        <v>64</v>
      </c>
      <c r="F13" s="101" t="n">
        <v>77</v>
      </c>
      <c r="G13" s="102" t="n">
        <f aca="false">E13-F13</f>
        <v>-13</v>
      </c>
      <c r="H13" s="0"/>
      <c r="I13" s="97" t="n">
        <v>12</v>
      </c>
      <c r="J13" s="99" t="s">
        <v>590</v>
      </c>
      <c r="K13" s="98" t="s">
        <v>163</v>
      </c>
      <c r="L13" s="99" t="n">
        <v>88</v>
      </c>
      <c r="M13" s="103" t="n">
        <v>62</v>
      </c>
      <c r="N13" s="104" t="n">
        <f aca="false">M13-L13</f>
        <v>-26</v>
      </c>
    </row>
    <row r="14" customFormat="false" ht="15" hidden="false" customHeight="false" outlineLevel="0" collapsed="false">
      <c r="A14" s="0"/>
      <c r="B14" s="97" t="n">
        <v>13</v>
      </c>
      <c r="C14" s="98" t="s">
        <v>160</v>
      </c>
      <c r="D14" s="99" t="s">
        <v>598</v>
      </c>
      <c r="E14" s="100" t="n">
        <v>100</v>
      </c>
      <c r="F14" s="101" t="n">
        <v>69</v>
      </c>
      <c r="G14" s="102" t="n">
        <f aca="false">E14-F14</f>
        <v>31</v>
      </c>
      <c r="H14" s="0"/>
      <c r="I14" s="97" t="n">
        <v>14</v>
      </c>
      <c r="J14" s="99" t="s">
        <v>576</v>
      </c>
      <c r="K14" s="98" t="s">
        <v>163</v>
      </c>
      <c r="L14" s="99" t="n">
        <v>85</v>
      </c>
      <c r="M14" s="103" t="n">
        <v>77</v>
      </c>
      <c r="N14" s="104" t="n">
        <f aca="false">M14-L14</f>
        <v>-8</v>
      </c>
    </row>
    <row r="15" customFormat="false" ht="15" hidden="false" customHeight="false" outlineLevel="0" collapsed="false">
      <c r="A15" s="0"/>
      <c r="B15" s="97" t="n">
        <v>15</v>
      </c>
      <c r="C15" s="98" t="s">
        <v>160</v>
      </c>
      <c r="D15" s="99" t="s">
        <v>573</v>
      </c>
      <c r="E15" s="100" t="n">
        <v>76</v>
      </c>
      <c r="F15" s="101" t="n">
        <v>88</v>
      </c>
      <c r="G15" s="102" t="n">
        <f aca="false">E15-F15</f>
        <v>-12</v>
      </c>
      <c r="H15" s="0"/>
      <c r="I15" s="97" t="n">
        <v>17</v>
      </c>
      <c r="J15" s="99" t="s">
        <v>586</v>
      </c>
      <c r="K15" s="98" t="s">
        <v>163</v>
      </c>
      <c r="L15" s="99" t="n">
        <v>68</v>
      </c>
      <c r="M15" s="103" t="n">
        <v>57</v>
      </c>
      <c r="N15" s="104" t="n">
        <f aca="false">M15-L15</f>
        <v>-11</v>
      </c>
    </row>
    <row r="16" customFormat="false" ht="15" hidden="false" customHeight="false" outlineLevel="0" collapsed="false">
      <c r="A16" s="0"/>
      <c r="B16" s="97" t="n">
        <v>16</v>
      </c>
      <c r="C16" s="98" t="s">
        <v>160</v>
      </c>
      <c r="D16" s="99" t="s">
        <v>594</v>
      </c>
      <c r="E16" s="100" t="n">
        <v>78</v>
      </c>
      <c r="F16" s="101" t="n">
        <v>69</v>
      </c>
      <c r="G16" s="102" t="n">
        <f aca="false">E16-F16</f>
        <v>9</v>
      </c>
      <c r="H16" s="0"/>
      <c r="I16" s="97" t="n">
        <v>18</v>
      </c>
      <c r="J16" s="99" t="s">
        <v>595</v>
      </c>
      <c r="K16" s="98" t="s">
        <v>163</v>
      </c>
      <c r="L16" s="99" t="n">
        <v>83</v>
      </c>
      <c r="M16" s="103" t="n">
        <v>80</v>
      </c>
      <c r="N16" s="104" t="n">
        <f aca="false">M16-L16</f>
        <v>-3</v>
      </c>
    </row>
    <row r="17" customFormat="false" ht="15" hidden="false" customHeight="false" outlineLevel="0" collapsed="false">
      <c r="A17" s="0"/>
      <c r="B17" s="97" t="n">
        <v>19</v>
      </c>
      <c r="C17" s="98" t="s">
        <v>160</v>
      </c>
      <c r="D17" s="99" t="s">
        <v>585</v>
      </c>
      <c r="E17" s="100" t="n">
        <v>89</v>
      </c>
      <c r="F17" s="101" t="n">
        <v>85</v>
      </c>
      <c r="G17" s="102" t="n">
        <f aca="false">E17-F17</f>
        <v>4</v>
      </c>
      <c r="H17" s="0"/>
      <c r="I17" s="97" t="n">
        <v>20</v>
      </c>
      <c r="J17" s="99" t="s">
        <v>493</v>
      </c>
      <c r="K17" s="98" t="s">
        <v>163</v>
      </c>
      <c r="L17" s="99" t="n">
        <v>76</v>
      </c>
      <c r="M17" s="103" t="n">
        <v>92</v>
      </c>
      <c r="N17" s="104" t="n">
        <f aca="false">M17-L17</f>
        <v>16</v>
      </c>
    </row>
    <row r="18" customFormat="false" ht="15" hidden="false" customHeight="false" outlineLevel="0" collapsed="false">
      <c r="A18" s="0"/>
      <c r="B18" s="97" t="n">
        <v>21</v>
      </c>
      <c r="C18" s="98" t="s">
        <v>160</v>
      </c>
      <c r="D18" s="99" t="s">
        <v>596</v>
      </c>
      <c r="E18" s="100" t="n">
        <v>93</v>
      </c>
      <c r="F18" s="101" t="n">
        <v>73</v>
      </c>
      <c r="G18" s="102" t="n">
        <f aca="false">E18-F18</f>
        <v>20</v>
      </c>
      <c r="H18" s="0"/>
      <c r="I18" s="97" t="n">
        <v>22</v>
      </c>
      <c r="J18" s="99" t="s">
        <v>571</v>
      </c>
      <c r="K18" s="98" t="s">
        <v>163</v>
      </c>
      <c r="L18" s="99" t="n">
        <v>63</v>
      </c>
      <c r="M18" s="103" t="n">
        <v>64</v>
      </c>
      <c r="N18" s="104" t="n">
        <f aca="false">M18-L18</f>
        <v>1</v>
      </c>
    </row>
    <row r="19" customFormat="false" ht="15" hidden="false" customHeight="false" outlineLevel="0" collapsed="false">
      <c r="A19" s="0"/>
      <c r="B19" s="97" t="n">
        <v>23</v>
      </c>
      <c r="C19" s="98" t="s">
        <v>160</v>
      </c>
      <c r="D19" s="99" t="s">
        <v>503</v>
      </c>
      <c r="E19" s="100" t="n">
        <v>75</v>
      </c>
      <c r="F19" s="101" t="n">
        <v>100</v>
      </c>
      <c r="G19" s="102" t="n">
        <f aca="false">E19-F19</f>
        <v>-25</v>
      </c>
      <c r="H19" s="0"/>
      <c r="I19" s="97" t="n">
        <v>24</v>
      </c>
      <c r="J19" s="99" t="s">
        <v>392</v>
      </c>
      <c r="K19" s="98" t="s">
        <v>163</v>
      </c>
      <c r="L19" s="99" t="n">
        <v>87</v>
      </c>
      <c r="M19" s="103" t="n">
        <v>109</v>
      </c>
      <c r="N19" s="104" t="n">
        <f aca="false">M19-L19</f>
        <v>22</v>
      </c>
    </row>
    <row r="20" customFormat="false" ht="15" hidden="false" customHeight="false" outlineLevel="0" collapsed="false">
      <c r="A20" s="0"/>
      <c r="B20" s="97" t="n">
        <v>25</v>
      </c>
      <c r="C20" s="98" t="s">
        <v>160</v>
      </c>
      <c r="D20" s="99" t="s">
        <v>574</v>
      </c>
      <c r="E20" s="100" t="n">
        <v>78</v>
      </c>
      <c r="F20" s="101" t="n">
        <v>90</v>
      </c>
      <c r="G20" s="102" t="n">
        <f aca="false">E20-F20</f>
        <v>-12</v>
      </c>
      <c r="H20" s="0"/>
      <c r="I20" s="97" t="n">
        <v>26</v>
      </c>
      <c r="J20" s="99" t="s">
        <v>599</v>
      </c>
      <c r="K20" s="98" t="s">
        <v>163</v>
      </c>
      <c r="L20" s="99" t="n">
        <v>64</v>
      </c>
      <c r="M20" s="103" t="n">
        <v>82</v>
      </c>
      <c r="N20" s="104" t="n">
        <f aca="false">M20-L20</f>
        <v>18</v>
      </c>
    </row>
    <row r="21" customFormat="false" ht="15" hidden="false" customHeight="false" outlineLevel="0" collapsed="false">
      <c r="A21" s="0"/>
      <c r="B21" s="97" t="n">
        <v>27</v>
      </c>
      <c r="C21" s="98" t="s">
        <v>160</v>
      </c>
      <c r="D21" s="99" t="s">
        <v>590</v>
      </c>
      <c r="E21" s="100" t="n">
        <v>95</v>
      </c>
      <c r="F21" s="101" t="n">
        <v>77</v>
      </c>
      <c r="G21" s="102" t="n">
        <f aca="false">E21-F21</f>
        <v>18</v>
      </c>
      <c r="H21" s="0"/>
      <c r="I21" s="97" t="n">
        <v>28</v>
      </c>
      <c r="J21" s="99" t="s">
        <v>598</v>
      </c>
      <c r="K21" s="98" t="s">
        <v>163</v>
      </c>
      <c r="L21" s="99" t="n">
        <v>67</v>
      </c>
      <c r="M21" s="103" t="n">
        <v>72</v>
      </c>
      <c r="N21" s="104" t="n">
        <f aca="false">M21-L21</f>
        <v>5</v>
      </c>
    </row>
    <row r="22" customFormat="false" ht="15" hidden="false" customHeight="false" outlineLevel="0" collapsed="false">
      <c r="A22" s="0"/>
      <c r="B22" s="97" t="n">
        <v>29</v>
      </c>
      <c r="C22" s="98" t="s">
        <v>160</v>
      </c>
      <c r="D22" s="99" t="s">
        <v>600</v>
      </c>
      <c r="E22" s="100" t="n">
        <v>94</v>
      </c>
      <c r="F22" s="101" t="n">
        <v>60</v>
      </c>
      <c r="G22" s="102" t="n">
        <f aca="false">E22-F22</f>
        <v>34</v>
      </c>
      <c r="H22" s="0"/>
      <c r="I22" s="97" t="n">
        <v>30</v>
      </c>
      <c r="J22" s="99" t="s">
        <v>573</v>
      </c>
      <c r="K22" s="98" t="s">
        <v>163</v>
      </c>
      <c r="L22" s="99" t="n">
        <v>85</v>
      </c>
      <c r="M22" s="103" t="n">
        <v>60</v>
      </c>
      <c r="N22" s="104" t="n">
        <f aca="false">M22-L22</f>
        <v>-25</v>
      </c>
    </row>
    <row r="23" customFormat="false" ht="15" hidden="false" customHeight="false" outlineLevel="0" collapsed="false">
      <c r="A23" s="0"/>
      <c r="B23" s="97"/>
      <c r="C23" s="98"/>
      <c r="D23" s="99"/>
      <c r="E23" s="100"/>
      <c r="F23" s="101"/>
      <c r="G23" s="102"/>
      <c r="H23" s="0"/>
      <c r="I23" s="97"/>
      <c r="J23" s="99"/>
      <c r="K23" s="98"/>
      <c r="L23" s="99"/>
      <c r="M23" s="103"/>
      <c r="N23" s="104"/>
    </row>
    <row r="24" customFormat="false" ht="15" hidden="false" customHeight="false" outlineLevel="0" collapsed="false">
      <c r="A24" s="0"/>
      <c r="B24" s="97"/>
      <c r="C24" s="98"/>
      <c r="D24" s="99"/>
      <c r="E24" s="100"/>
      <c r="F24" s="101"/>
      <c r="G24" s="102"/>
      <c r="H24" s="0"/>
      <c r="I24" s="97"/>
      <c r="J24" s="99"/>
      <c r="K24" s="98"/>
      <c r="L24" s="99"/>
      <c r="M24" s="103"/>
      <c r="N24" s="104"/>
    </row>
    <row r="25" customFormat="false" ht="15" hidden="false" customHeight="false" outlineLevel="0" collapsed="false">
      <c r="A25" s="0"/>
      <c r="B25" s="97"/>
      <c r="C25" s="98"/>
      <c r="D25" s="99"/>
      <c r="E25" s="100"/>
      <c r="F25" s="101"/>
      <c r="G25" s="102"/>
      <c r="H25" s="0"/>
      <c r="I25" s="97"/>
      <c r="J25" s="99"/>
      <c r="K25" s="98"/>
      <c r="L25" s="99"/>
      <c r="M25" s="103"/>
      <c r="N25" s="104"/>
    </row>
    <row r="26" customFormat="false" ht="15" hidden="false" customHeight="false" outlineLevel="0" collapsed="false">
      <c r="A26" s="0"/>
      <c r="B26" s="97"/>
      <c r="C26" s="99"/>
      <c r="D26" s="99"/>
      <c r="E26" s="100"/>
      <c r="F26" s="101"/>
      <c r="G26" s="102"/>
      <c r="H26" s="0"/>
      <c r="I26" s="97"/>
      <c r="J26" s="99"/>
      <c r="K26" s="99"/>
      <c r="L26" s="99"/>
      <c r="M26" s="103"/>
      <c r="N26" s="105"/>
    </row>
    <row r="27" customFormat="false" ht="15.75" hidden="false" customHeight="false" outlineLevel="0" collapsed="false">
      <c r="A27" s="0"/>
      <c r="B27" s="106"/>
      <c r="C27" s="107" t="s">
        <v>108</v>
      </c>
      <c r="D27" s="108"/>
      <c r="E27" s="109" t="n">
        <f aca="false">SUM(E8:E25)</f>
        <v>1301</v>
      </c>
      <c r="F27" s="109" t="n">
        <f aca="false">SUM(F8:F25)</f>
        <v>1204</v>
      </c>
      <c r="G27" s="110" t="n">
        <f aca="false">SUM(G8:G25)</f>
        <v>97</v>
      </c>
      <c r="H27" s="0"/>
      <c r="I27" s="106"/>
      <c r="J27" s="108"/>
      <c r="K27" s="108"/>
      <c r="L27" s="108" t="n">
        <f aca="false">SUM(L8:L25)</f>
        <v>1196</v>
      </c>
      <c r="M27" s="108" t="n">
        <f aca="false">SUM(M8:M25)</f>
        <v>1108</v>
      </c>
      <c r="N27" s="111" t="n">
        <f aca="false">SUM(N8:N25)</f>
        <v>-88</v>
      </c>
    </row>
    <row r="28" customFormat="false" ht="7.5" hidden="false" customHeight="true" outlineLevel="0" collapsed="false">
      <c r="A28" s="0"/>
      <c r="B28" s="0"/>
      <c r="C28" s="0"/>
      <c r="D28" s="0"/>
      <c r="E28" s="0"/>
      <c r="F28" s="0"/>
      <c r="G28" s="0"/>
      <c r="H28" s="0"/>
      <c r="I28" s="0"/>
      <c r="J28" s="0"/>
      <c r="K28" s="0"/>
      <c r="L28" s="0"/>
      <c r="M28" s="0"/>
    </row>
    <row r="29" customFormat="false" ht="15.75" hidden="false" customHeight="false" outlineLevel="0" collapsed="false">
      <c r="A29" s="0"/>
      <c r="B29" s="0"/>
      <c r="C29" s="0"/>
      <c r="D29" s="0"/>
      <c r="E29" s="112" t="s">
        <v>180</v>
      </c>
      <c r="F29" s="113" t="s">
        <v>181</v>
      </c>
      <c r="G29" s="0"/>
      <c r="H29" s="0"/>
      <c r="I29" s="0"/>
      <c r="J29" s="114"/>
      <c r="K29" s="115"/>
      <c r="L29" s="93" t="s">
        <v>7</v>
      </c>
      <c r="M29" s="95" t="s">
        <v>8</v>
      </c>
    </row>
    <row r="30" customFormat="false" ht="15" hidden="false" customHeight="false" outlineLevel="0" collapsed="false">
      <c r="A30" s="0"/>
      <c r="B30" s="0"/>
      <c r="C30" s="0"/>
      <c r="D30" s="116" t="s">
        <v>182</v>
      </c>
      <c r="E30" s="117" t="n">
        <f aca="false">E27</f>
        <v>1301</v>
      </c>
      <c r="F30" s="118" t="n">
        <f aca="false">E30/$M$5</f>
        <v>86.7333333333333</v>
      </c>
      <c r="G30" s="0"/>
      <c r="H30" s="0"/>
      <c r="I30" s="0"/>
      <c r="J30" s="119" t="s">
        <v>183</v>
      </c>
      <c r="K30" s="99"/>
      <c r="L30" s="120" t="n">
        <v>9</v>
      </c>
      <c r="M30" s="121" t="n">
        <v>6</v>
      </c>
    </row>
    <row r="31" customFormat="false" ht="15" hidden="false" customHeight="false" outlineLevel="0" collapsed="false">
      <c r="A31" s="0"/>
      <c r="B31" s="0"/>
      <c r="C31" s="0"/>
      <c r="D31" s="157" t="s">
        <v>184</v>
      </c>
      <c r="E31" s="101" t="n">
        <f aca="false">F27</f>
        <v>1204</v>
      </c>
      <c r="F31" s="102" t="n">
        <f aca="false">E31/$M$5</f>
        <v>80.2666666666667</v>
      </c>
      <c r="G31" s="0"/>
      <c r="H31" s="0"/>
      <c r="I31" s="0"/>
      <c r="J31" s="119" t="s">
        <v>185</v>
      </c>
      <c r="K31" s="99"/>
      <c r="L31" s="120" t="n">
        <v>6</v>
      </c>
      <c r="M31" s="121" t="n">
        <v>9</v>
      </c>
    </row>
    <row r="32" customFormat="false" ht="15.75" hidden="false" customHeight="false" outlineLevel="0" collapsed="false">
      <c r="A32" s="89"/>
      <c r="B32" s="89"/>
      <c r="C32" s="89"/>
      <c r="D32" s="157" t="s">
        <v>186</v>
      </c>
      <c r="E32" s="101" t="n">
        <f aca="false">M27</f>
        <v>1108</v>
      </c>
      <c r="F32" s="102" t="n">
        <f aca="false">E32/$M$5</f>
        <v>73.8666666666667</v>
      </c>
      <c r="G32" s="89"/>
      <c r="H32" s="89"/>
      <c r="I32" s="89"/>
      <c r="J32" s="125" t="s">
        <v>187</v>
      </c>
      <c r="K32" s="108"/>
      <c r="L32" s="126" t="n">
        <f aca="false">L30+L31</f>
        <v>15</v>
      </c>
      <c r="M32" s="127" t="n">
        <f aca="false">M30+M31</f>
        <v>15</v>
      </c>
    </row>
    <row r="33" customFormat="false" ht="15" hidden="false" customHeight="false" outlineLevel="0" collapsed="false">
      <c r="A33" s="89"/>
      <c r="B33" s="128"/>
      <c r="C33" s="89"/>
      <c r="D33" s="157" t="s">
        <v>188</v>
      </c>
      <c r="E33" s="101" t="n">
        <f aca="false">L27</f>
        <v>1196</v>
      </c>
      <c r="F33" s="102" t="n">
        <f aca="false">E33/$M$5</f>
        <v>79.7333333333333</v>
      </c>
      <c r="G33" s="89"/>
      <c r="H33" s="89"/>
      <c r="I33" s="89"/>
      <c r="J33" s="224"/>
      <c r="K33" s="132"/>
      <c r="L33" s="133" t="s">
        <v>189</v>
      </c>
      <c r="M33" s="134" t="s">
        <v>190</v>
      </c>
    </row>
    <row r="34" customFormat="false" ht="15" hidden="false" customHeight="false" outlineLevel="0" collapsed="false">
      <c r="A34" s="89"/>
      <c r="B34" s="128"/>
      <c r="C34" s="89"/>
      <c r="D34" s="157" t="s">
        <v>191</v>
      </c>
      <c r="E34" s="101" t="n">
        <f aca="false">E30+E32</f>
        <v>2409</v>
      </c>
      <c r="F34" s="102" t="n">
        <f aca="false">E34/$L$5</f>
        <v>80.3</v>
      </c>
      <c r="G34" s="89"/>
      <c r="H34" s="89"/>
      <c r="I34" s="89"/>
      <c r="J34" s="138" t="s">
        <v>192</v>
      </c>
      <c r="K34" s="139"/>
      <c r="L34" s="140" t="n">
        <v>34</v>
      </c>
      <c r="M34" s="141" t="n">
        <v>25</v>
      </c>
    </row>
    <row r="35" customFormat="false" ht="15.75" hidden="false" customHeight="false" outlineLevel="0" collapsed="false">
      <c r="A35" s="89"/>
      <c r="B35" s="128"/>
      <c r="C35" s="89"/>
      <c r="D35" s="129" t="s">
        <v>193</v>
      </c>
      <c r="E35" s="130" t="n">
        <f aca="false">E31+E33</f>
        <v>2400</v>
      </c>
      <c r="F35" s="110" t="n">
        <f aca="false">E35/$L$5</f>
        <v>80</v>
      </c>
      <c r="G35" s="89"/>
      <c r="H35" s="89"/>
      <c r="I35" s="89"/>
      <c r="J35" s="142" t="s">
        <v>194</v>
      </c>
      <c r="K35" s="108"/>
      <c r="L35" s="143" t="n">
        <v>22</v>
      </c>
      <c r="M35" s="144" t="n">
        <v>29</v>
      </c>
    </row>
    <row r="36" customFormat="false" ht="15.75" hidden="false" customHeight="false" outlineLevel="0" collapsed="false">
      <c r="A36" s="89"/>
      <c r="B36" s="128"/>
      <c r="C36" s="89"/>
      <c r="D36" s="145"/>
      <c r="E36" s="146"/>
      <c r="F36" s="146"/>
      <c r="G36" s="89"/>
      <c r="H36" s="89"/>
      <c r="I36" s="89"/>
      <c r="J36" s="0"/>
      <c r="K36" s="0"/>
    </row>
    <row r="37" customFormat="false" ht="15.75" hidden="false" customHeight="false" outlineLevel="0" collapsed="false">
      <c r="C37" s="86" t="s">
        <v>195</v>
      </c>
      <c r="D37" s="147"/>
      <c r="E37" s="147"/>
      <c r="F37" s="147"/>
      <c r="G37" s="147"/>
      <c r="H37" s="147"/>
      <c r="I37" s="147"/>
      <c r="J37" s="147"/>
      <c r="K37" s="147"/>
    </row>
    <row r="38" customFormat="false" ht="15" hidden="false" customHeight="true" outlineLevel="0" collapsed="false">
      <c r="C38" s="148" t="s">
        <v>197</v>
      </c>
      <c r="D38" s="149" t="s">
        <v>601</v>
      </c>
      <c r="E38" s="149"/>
      <c r="F38" s="149"/>
      <c r="G38" s="149"/>
      <c r="H38" s="149"/>
      <c r="I38" s="149"/>
      <c r="J38" s="149"/>
      <c r="K38" s="149"/>
    </row>
    <row r="39" customFormat="false" ht="15" hidden="false" customHeight="false" outlineLevel="0" collapsed="false">
      <c r="C39" s="148"/>
      <c r="D39" s="149"/>
      <c r="E39" s="149"/>
      <c r="F39" s="149"/>
      <c r="G39" s="149"/>
      <c r="H39" s="149"/>
      <c r="I39" s="149"/>
      <c r="J39" s="149"/>
      <c r="K39" s="149"/>
    </row>
    <row r="40" customFormat="false" ht="15.75" hidden="false" customHeight="false" outlineLevel="0" collapsed="false">
      <c r="C40" s="148"/>
      <c r="D40" s="149"/>
      <c r="E40" s="149"/>
      <c r="F40" s="149"/>
      <c r="G40" s="149"/>
      <c r="H40" s="149"/>
      <c r="I40" s="149"/>
      <c r="J40" s="149"/>
      <c r="K40" s="149"/>
    </row>
  </sheetData>
  <mergeCells count="6">
    <mergeCell ref="B1:N2"/>
    <mergeCell ref="C7:D7"/>
    <mergeCell ref="J7:K7"/>
    <mergeCell ref="D37:K37"/>
    <mergeCell ref="C38:C40"/>
    <mergeCell ref="D38:K40"/>
  </mergeCells>
  <printOptions headings="false" gridLines="false" gridLinesSet="true" horizontalCentered="false" verticalCentered="false"/>
  <pageMargins left="0.315277777777778" right="0.315277777777778" top="0" bottom="0" header="0.511805555555555" footer="0.511805555555555"/>
  <pageSetup paperSize="77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4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P29" activeCellId="0" sqref="P29"/>
    </sheetView>
  </sheetViews>
  <sheetFormatPr defaultRowHeight="15"/>
  <cols>
    <col collapsed="false" hidden="false" max="1" min="1" style="82" width="1.70918367346939"/>
    <col collapsed="false" hidden="false" max="2" min="2" style="82" width="4.42857142857143"/>
    <col collapsed="false" hidden="false" max="3" min="3" style="82" width="15"/>
    <col collapsed="false" hidden="false" max="4" min="4" style="82" width="28.9948979591837"/>
    <col collapsed="false" hidden="false" max="5" min="5" style="82" width="4.70918367346939"/>
    <col collapsed="false" hidden="false" max="6" min="6" style="82" width="5.13775510204082"/>
    <col collapsed="false" hidden="false" max="7" min="7" style="82" width="5.85714285714286"/>
    <col collapsed="false" hidden="false" max="8" min="8" style="82" width="3.41836734693878"/>
    <col collapsed="false" hidden="false" max="9" min="9" style="82" width="4.86224489795918"/>
    <col collapsed="false" hidden="false" max="10" min="10" style="82" width="26"/>
    <col collapsed="false" hidden="false" max="11" min="11" style="82" width="15"/>
    <col collapsed="false" hidden="false" max="12" min="12" style="82" width="5.00510204081633"/>
    <col collapsed="false" hidden="false" max="13" min="13" style="82" width="4.42857142857143"/>
    <col collapsed="false" hidden="false" max="14" min="14" style="82" width="5.28061224489796"/>
    <col collapsed="false" hidden="false" max="1025" min="15" style="82" width="10.8520408163265"/>
  </cols>
  <sheetData>
    <row r="1" customFormat="false" ht="9.95" hidden="false" customHeight="true" outlineLevel="0" collapsed="false">
      <c r="A1" s="0"/>
      <c r="B1" s="0"/>
      <c r="C1" s="0"/>
      <c r="D1" s="0"/>
      <c r="E1" s="0"/>
      <c r="F1" s="0"/>
      <c r="G1" s="0"/>
      <c r="H1" s="0"/>
      <c r="I1" s="0"/>
      <c r="J1" s="0"/>
      <c r="K1" s="0"/>
      <c r="L1" s="0"/>
      <c r="M1" s="0"/>
      <c r="N1" s="0"/>
    </row>
    <row r="2" customFormat="false" ht="15" hidden="false" customHeight="true" outlineLevel="0" collapsed="false">
      <c r="A2" s="0"/>
      <c r="B2" s="156" t="s">
        <v>602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customFormat="false" ht="15.75" hidden="false" customHeight="true" outlineLevel="0" collapsed="false">
      <c r="A3" s="0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4" customFormat="false" ht="4.5" hidden="false" customHeight="true" outlineLevel="0" collapsed="false">
      <c r="A4" s="0"/>
      <c r="B4" s="0"/>
      <c r="C4" s="0"/>
      <c r="D4" s="0"/>
      <c r="E4" s="0"/>
      <c r="F4" s="0"/>
      <c r="G4" s="0"/>
      <c r="H4" s="0"/>
      <c r="I4" s="0"/>
      <c r="J4" s="0"/>
      <c r="K4" s="0"/>
      <c r="L4" s="0"/>
      <c r="M4" s="0"/>
      <c r="N4" s="0"/>
    </row>
    <row r="5" customFormat="false" ht="15.75" hidden="false" customHeight="false" outlineLevel="0" collapsed="false">
      <c r="A5" s="0"/>
      <c r="B5" s="0"/>
      <c r="C5" s="84" t="s">
        <v>150</v>
      </c>
      <c r="D5" s="85" t="s">
        <v>519</v>
      </c>
      <c r="E5" s="0"/>
      <c r="F5" s="0"/>
      <c r="G5" s="0"/>
      <c r="H5" s="0"/>
      <c r="I5" s="0"/>
      <c r="J5" s="0"/>
      <c r="K5" s="86" t="s">
        <v>152</v>
      </c>
      <c r="L5" s="148" t="s">
        <v>225</v>
      </c>
      <c r="M5" s="0"/>
      <c r="N5" s="0"/>
    </row>
    <row r="6" customFormat="false" ht="15.75" hidden="false" customHeight="false" outlineLevel="0" collapsed="false">
      <c r="A6" s="0"/>
      <c r="B6" s="0"/>
      <c r="C6" s="88"/>
      <c r="D6" s="89"/>
      <c r="E6" s="0"/>
      <c r="F6" s="0"/>
      <c r="G6" s="0"/>
      <c r="H6" s="0"/>
      <c r="I6" s="0"/>
      <c r="J6" s="0"/>
      <c r="K6" s="86" t="s">
        <v>154</v>
      </c>
      <c r="L6" s="148" t="n">
        <v>26</v>
      </c>
      <c r="M6" s="90" t="n">
        <v>13</v>
      </c>
      <c r="N6" s="0"/>
    </row>
    <row r="7" customFormat="false" ht="3" hidden="false" customHeight="true" outlineLevel="0" collapsed="false">
      <c r="A7" s="0"/>
      <c r="B7" s="0"/>
      <c r="C7" s="0"/>
      <c r="D7" s="0"/>
      <c r="E7" s="0"/>
      <c r="F7" s="0"/>
      <c r="G7" s="0"/>
      <c r="H7" s="0"/>
      <c r="I7" s="0"/>
      <c r="J7" s="0"/>
      <c r="K7" s="0"/>
      <c r="L7" s="0"/>
      <c r="M7" s="0"/>
      <c r="N7" s="0"/>
    </row>
    <row r="8" customFormat="false" ht="15" hidden="false" customHeight="true" outlineLevel="0" collapsed="false">
      <c r="A8" s="0"/>
      <c r="B8" s="91" t="s">
        <v>155</v>
      </c>
      <c r="C8" s="92" t="s">
        <v>156</v>
      </c>
      <c r="D8" s="92"/>
      <c r="E8" s="93" t="s">
        <v>157</v>
      </c>
      <c r="F8" s="94" t="s">
        <v>158</v>
      </c>
      <c r="G8" s="95" t="s">
        <v>115</v>
      </c>
      <c r="H8" s="96"/>
      <c r="I8" s="91" t="s">
        <v>155</v>
      </c>
      <c r="J8" s="92" t="s">
        <v>159</v>
      </c>
      <c r="K8" s="92"/>
      <c r="L8" s="93" t="s">
        <v>158</v>
      </c>
      <c r="M8" s="94" t="s">
        <v>157</v>
      </c>
      <c r="N8" s="95" t="s">
        <v>115</v>
      </c>
    </row>
    <row r="9" customFormat="false" ht="15" hidden="false" customHeight="false" outlineLevel="0" collapsed="false">
      <c r="A9" s="0"/>
      <c r="B9" s="97" t="n">
        <v>2</v>
      </c>
      <c r="C9" s="98" t="s">
        <v>160</v>
      </c>
      <c r="D9" s="99" t="s">
        <v>585</v>
      </c>
      <c r="E9" s="100" t="n">
        <v>83</v>
      </c>
      <c r="F9" s="101" t="n">
        <v>77</v>
      </c>
      <c r="G9" s="102" t="n">
        <f aca="false">E9-F9</f>
        <v>6</v>
      </c>
      <c r="H9" s="0"/>
      <c r="I9" s="97" t="n">
        <v>1</v>
      </c>
      <c r="J9" s="99" t="s">
        <v>603</v>
      </c>
      <c r="K9" s="98" t="s">
        <v>163</v>
      </c>
      <c r="L9" s="99" t="n">
        <v>77</v>
      </c>
      <c r="M9" s="103" t="n">
        <v>74</v>
      </c>
      <c r="N9" s="104" t="n">
        <f aca="false">M9-L9</f>
        <v>-3</v>
      </c>
    </row>
    <row r="10" customFormat="false" ht="15" hidden="false" customHeight="false" outlineLevel="0" collapsed="false">
      <c r="A10" s="0"/>
      <c r="B10" s="97" t="n">
        <v>4</v>
      </c>
      <c r="C10" s="98" t="s">
        <v>160</v>
      </c>
      <c r="D10" s="99" t="s">
        <v>590</v>
      </c>
      <c r="E10" s="100" t="n">
        <v>80</v>
      </c>
      <c r="F10" s="101" t="n">
        <v>86</v>
      </c>
      <c r="G10" s="102" t="n">
        <f aca="false">E10-F10</f>
        <v>-6</v>
      </c>
      <c r="H10" s="0"/>
      <c r="I10" s="97" t="n">
        <v>3</v>
      </c>
      <c r="J10" s="99" t="s">
        <v>576</v>
      </c>
      <c r="K10" s="98" t="s">
        <v>163</v>
      </c>
      <c r="L10" s="99" t="n">
        <v>74</v>
      </c>
      <c r="M10" s="103" t="n">
        <v>59</v>
      </c>
      <c r="N10" s="104" t="n">
        <f aca="false">M10-L10</f>
        <v>-15</v>
      </c>
    </row>
    <row r="11" customFormat="false" ht="15" hidden="false" customHeight="false" outlineLevel="0" collapsed="false">
      <c r="A11" s="0"/>
      <c r="B11" s="97" t="n">
        <v>6</v>
      </c>
      <c r="C11" s="98" t="s">
        <v>160</v>
      </c>
      <c r="D11" s="99" t="s">
        <v>573</v>
      </c>
      <c r="E11" s="100" t="n">
        <v>85</v>
      </c>
      <c r="F11" s="101" t="n">
        <v>76</v>
      </c>
      <c r="G11" s="102" t="n">
        <f aca="false">E11-F11</f>
        <v>9</v>
      </c>
      <c r="H11" s="0"/>
      <c r="I11" s="97" t="n">
        <v>5</v>
      </c>
      <c r="J11" s="99" t="s">
        <v>604</v>
      </c>
      <c r="K11" s="98" t="s">
        <v>163</v>
      </c>
      <c r="L11" s="99" t="n">
        <v>77</v>
      </c>
      <c r="M11" s="103" t="n">
        <v>74</v>
      </c>
      <c r="N11" s="104" t="n">
        <f aca="false">M11-L11</f>
        <v>-3</v>
      </c>
    </row>
    <row r="12" customFormat="false" ht="15" hidden="false" customHeight="false" outlineLevel="0" collapsed="false">
      <c r="A12" s="0"/>
      <c r="B12" s="97" t="n">
        <v>8</v>
      </c>
      <c r="C12" s="98" t="s">
        <v>160</v>
      </c>
      <c r="D12" s="99" t="s">
        <v>589</v>
      </c>
      <c r="E12" s="100" t="n">
        <v>69</v>
      </c>
      <c r="F12" s="101" t="n">
        <v>90</v>
      </c>
      <c r="G12" s="102" t="n">
        <f aca="false">E12-F12</f>
        <v>-21</v>
      </c>
      <c r="H12" s="0"/>
      <c r="I12" s="97" t="n">
        <v>7</v>
      </c>
      <c r="J12" s="99" t="s">
        <v>493</v>
      </c>
      <c r="K12" s="98" t="s">
        <v>163</v>
      </c>
      <c r="L12" s="99" t="n">
        <v>86</v>
      </c>
      <c r="M12" s="103" t="n">
        <v>74</v>
      </c>
      <c r="N12" s="104" t="n">
        <f aca="false">M12-L12</f>
        <v>-12</v>
      </c>
    </row>
    <row r="13" customFormat="false" ht="15" hidden="false" customHeight="false" outlineLevel="0" collapsed="false">
      <c r="A13" s="0"/>
      <c r="B13" s="97" t="n">
        <v>10</v>
      </c>
      <c r="C13" s="98" t="s">
        <v>160</v>
      </c>
      <c r="D13" s="99" t="s">
        <v>605</v>
      </c>
      <c r="E13" s="100" t="n">
        <v>83</v>
      </c>
      <c r="F13" s="101" t="n">
        <v>77</v>
      </c>
      <c r="G13" s="102" t="n">
        <f aca="false">E13-F13</f>
        <v>6</v>
      </c>
      <c r="H13" s="0"/>
      <c r="I13" s="97" t="n">
        <v>9</v>
      </c>
      <c r="J13" s="99" t="s">
        <v>606</v>
      </c>
      <c r="K13" s="98" t="s">
        <v>163</v>
      </c>
      <c r="L13" s="99" t="n">
        <v>56</v>
      </c>
      <c r="M13" s="103" t="n">
        <v>62</v>
      </c>
      <c r="N13" s="104" t="n">
        <f aca="false">M13-L13</f>
        <v>6</v>
      </c>
    </row>
    <row r="14" customFormat="false" ht="15" hidden="false" customHeight="false" outlineLevel="0" collapsed="false">
      <c r="A14" s="0"/>
      <c r="B14" s="97" t="n">
        <v>13</v>
      </c>
      <c r="C14" s="98" t="s">
        <v>160</v>
      </c>
      <c r="D14" s="99" t="s">
        <v>506</v>
      </c>
      <c r="E14" s="100" t="n">
        <v>97</v>
      </c>
      <c r="F14" s="101" t="n">
        <v>76</v>
      </c>
      <c r="G14" s="102" t="n">
        <f aca="false">E14-F14</f>
        <v>21</v>
      </c>
      <c r="H14" s="0"/>
      <c r="I14" s="97" t="n">
        <v>11</v>
      </c>
      <c r="J14" s="99" t="s">
        <v>571</v>
      </c>
      <c r="K14" s="98" t="s">
        <v>163</v>
      </c>
      <c r="L14" s="99" t="n">
        <v>86</v>
      </c>
      <c r="M14" s="103" t="n">
        <v>72</v>
      </c>
      <c r="N14" s="104" t="n">
        <f aca="false">M14-L14</f>
        <v>-14</v>
      </c>
    </row>
    <row r="15" customFormat="false" ht="15" hidden="false" customHeight="false" outlineLevel="0" collapsed="false">
      <c r="A15" s="0"/>
      <c r="B15" s="97" t="n">
        <v>14</v>
      </c>
      <c r="C15" s="98" t="s">
        <v>160</v>
      </c>
      <c r="D15" s="99" t="s">
        <v>603</v>
      </c>
      <c r="E15" s="100" t="n">
        <v>80</v>
      </c>
      <c r="F15" s="101" t="n">
        <v>82</v>
      </c>
      <c r="G15" s="102" t="n">
        <f aca="false">E15-F15</f>
        <v>-2</v>
      </c>
      <c r="H15" s="0"/>
      <c r="I15" s="97" t="n">
        <v>12</v>
      </c>
      <c r="J15" s="99" t="s">
        <v>503</v>
      </c>
      <c r="K15" s="98" t="s">
        <v>163</v>
      </c>
      <c r="L15" s="99" t="n">
        <v>72</v>
      </c>
      <c r="M15" s="103" t="n">
        <v>73</v>
      </c>
      <c r="N15" s="104" t="n">
        <f aca="false">M15-L15</f>
        <v>1</v>
      </c>
    </row>
    <row r="16" customFormat="false" ht="15" hidden="false" customHeight="false" outlineLevel="0" collapsed="false">
      <c r="A16" s="0"/>
      <c r="B16" s="97" t="n">
        <v>16</v>
      </c>
      <c r="C16" s="98" t="s">
        <v>160</v>
      </c>
      <c r="D16" s="99" t="s">
        <v>576</v>
      </c>
      <c r="E16" s="100" t="n">
        <v>85</v>
      </c>
      <c r="F16" s="101" t="n">
        <v>72</v>
      </c>
      <c r="G16" s="102" t="n">
        <f aca="false">E16-F16</f>
        <v>13</v>
      </c>
      <c r="H16" s="0"/>
      <c r="I16" s="97" t="n">
        <v>15</v>
      </c>
      <c r="J16" s="99" t="s">
        <v>585</v>
      </c>
      <c r="K16" s="98" t="s">
        <v>163</v>
      </c>
      <c r="L16" s="99" t="n">
        <v>71</v>
      </c>
      <c r="M16" s="103" t="n">
        <v>55</v>
      </c>
      <c r="N16" s="104" t="n">
        <f aca="false">M16-L16</f>
        <v>-16</v>
      </c>
    </row>
    <row r="17" customFormat="false" ht="15" hidden="false" customHeight="false" outlineLevel="0" collapsed="false">
      <c r="A17" s="0"/>
      <c r="B17" s="97" t="n">
        <v>18</v>
      </c>
      <c r="C17" s="98" t="s">
        <v>160</v>
      </c>
      <c r="D17" s="99" t="s">
        <v>604</v>
      </c>
      <c r="E17" s="100" t="n">
        <v>78</v>
      </c>
      <c r="F17" s="101" t="n">
        <v>59</v>
      </c>
      <c r="G17" s="102" t="n">
        <f aca="false">E17-F17</f>
        <v>19</v>
      </c>
      <c r="H17" s="0"/>
      <c r="I17" s="97" t="n">
        <v>17</v>
      </c>
      <c r="J17" s="99" t="s">
        <v>590</v>
      </c>
      <c r="K17" s="98" t="s">
        <v>163</v>
      </c>
      <c r="L17" s="99" t="n">
        <v>67</v>
      </c>
      <c r="M17" s="103" t="n">
        <v>69</v>
      </c>
      <c r="N17" s="104" t="n">
        <f aca="false">M17-L17</f>
        <v>2</v>
      </c>
    </row>
    <row r="18" customFormat="false" ht="15" hidden="false" customHeight="false" outlineLevel="0" collapsed="false">
      <c r="A18" s="0"/>
      <c r="B18" s="97" t="n">
        <v>20</v>
      </c>
      <c r="C18" s="98" t="s">
        <v>160</v>
      </c>
      <c r="D18" s="99" t="s">
        <v>493</v>
      </c>
      <c r="E18" s="100" t="n">
        <v>84</v>
      </c>
      <c r="F18" s="101" t="n">
        <v>78</v>
      </c>
      <c r="G18" s="102" t="n">
        <f aca="false">E18-F18</f>
        <v>6</v>
      </c>
      <c r="H18" s="0"/>
      <c r="I18" s="97" t="n">
        <v>19</v>
      </c>
      <c r="J18" s="99" t="s">
        <v>573</v>
      </c>
      <c r="K18" s="98" t="s">
        <v>163</v>
      </c>
      <c r="L18" s="99" t="n">
        <v>70</v>
      </c>
      <c r="M18" s="103" t="n">
        <v>76</v>
      </c>
      <c r="N18" s="104" t="n">
        <f aca="false">M18-L18</f>
        <v>6</v>
      </c>
    </row>
    <row r="19" customFormat="false" ht="15" hidden="false" customHeight="false" outlineLevel="0" collapsed="false">
      <c r="A19" s="0"/>
      <c r="B19" s="97" t="n">
        <v>22</v>
      </c>
      <c r="C19" s="98" t="s">
        <v>160</v>
      </c>
      <c r="D19" s="99" t="s">
        <v>596</v>
      </c>
      <c r="E19" s="100" t="n">
        <v>94</v>
      </c>
      <c r="F19" s="101" t="n">
        <v>78</v>
      </c>
      <c r="G19" s="102" t="n">
        <f aca="false">E19-F19</f>
        <v>16</v>
      </c>
      <c r="H19" s="0"/>
      <c r="I19" s="97" t="n">
        <v>21</v>
      </c>
      <c r="J19" s="99" t="s">
        <v>589</v>
      </c>
      <c r="K19" s="98" t="s">
        <v>163</v>
      </c>
      <c r="L19" s="99" t="n">
        <v>102</v>
      </c>
      <c r="M19" s="103" t="n">
        <v>66</v>
      </c>
      <c r="N19" s="104" t="n">
        <f aca="false">M19-L19</f>
        <v>-36</v>
      </c>
    </row>
    <row r="20" customFormat="false" ht="15" hidden="false" customHeight="false" outlineLevel="0" collapsed="false">
      <c r="A20" s="0"/>
      <c r="B20" s="97" t="n">
        <v>24</v>
      </c>
      <c r="C20" s="98" t="s">
        <v>160</v>
      </c>
      <c r="D20" s="99" t="s">
        <v>571</v>
      </c>
      <c r="E20" s="100" t="n">
        <v>82</v>
      </c>
      <c r="F20" s="101" t="n">
        <v>90</v>
      </c>
      <c r="G20" s="102" t="n">
        <f aca="false">E20-F20</f>
        <v>-8</v>
      </c>
      <c r="H20" s="0"/>
      <c r="I20" s="97" t="n">
        <v>23</v>
      </c>
      <c r="J20" s="99" t="s">
        <v>605</v>
      </c>
      <c r="K20" s="98" t="s">
        <v>163</v>
      </c>
      <c r="L20" s="99" t="n">
        <v>85</v>
      </c>
      <c r="M20" s="103" t="n">
        <v>80</v>
      </c>
      <c r="N20" s="104" t="n">
        <f aca="false">M20-L20</f>
        <v>-5</v>
      </c>
    </row>
    <row r="21" customFormat="false" ht="15" hidden="false" customHeight="false" outlineLevel="0" collapsed="false">
      <c r="A21" s="0"/>
      <c r="B21" s="97" t="n">
        <v>25</v>
      </c>
      <c r="C21" s="98" t="s">
        <v>160</v>
      </c>
      <c r="D21" s="99" t="s">
        <v>503</v>
      </c>
      <c r="E21" s="100" t="n">
        <v>75</v>
      </c>
      <c r="F21" s="101" t="n">
        <v>74</v>
      </c>
      <c r="G21" s="102" t="n">
        <f aca="false">E21-F21</f>
        <v>1</v>
      </c>
      <c r="H21" s="0"/>
      <c r="I21" s="97" t="n">
        <v>26</v>
      </c>
      <c r="J21" s="99" t="s">
        <v>506</v>
      </c>
      <c r="K21" s="98" t="s">
        <v>163</v>
      </c>
      <c r="L21" s="99" t="n">
        <v>83</v>
      </c>
      <c r="M21" s="103" t="n">
        <v>95</v>
      </c>
      <c r="N21" s="104" t="n">
        <f aca="false">M21-L21</f>
        <v>12</v>
      </c>
    </row>
    <row r="22" customFormat="false" ht="15" hidden="false" customHeight="false" outlineLevel="0" collapsed="false">
      <c r="A22" s="0"/>
      <c r="B22" s="97"/>
      <c r="C22" s="98"/>
      <c r="D22" s="99"/>
      <c r="E22" s="100"/>
      <c r="F22" s="101"/>
      <c r="G22" s="102"/>
      <c r="H22" s="0"/>
      <c r="I22" s="97"/>
      <c r="J22" s="99"/>
      <c r="K22" s="98"/>
      <c r="L22" s="99"/>
      <c r="M22" s="103"/>
      <c r="N22" s="104"/>
    </row>
    <row r="23" customFormat="false" ht="15" hidden="false" customHeight="false" outlineLevel="0" collapsed="false">
      <c r="A23" s="0"/>
      <c r="B23" s="97"/>
      <c r="C23" s="98"/>
      <c r="D23" s="99"/>
      <c r="E23" s="100"/>
      <c r="F23" s="101"/>
      <c r="G23" s="102"/>
      <c r="H23" s="0"/>
      <c r="I23" s="97"/>
      <c r="J23" s="99"/>
      <c r="K23" s="98"/>
      <c r="L23" s="99"/>
      <c r="M23" s="103"/>
      <c r="N23" s="104"/>
    </row>
    <row r="24" customFormat="false" ht="15" hidden="false" customHeight="false" outlineLevel="0" collapsed="false">
      <c r="A24" s="0"/>
      <c r="B24" s="97"/>
      <c r="C24" s="98"/>
      <c r="D24" s="99"/>
      <c r="E24" s="100"/>
      <c r="F24" s="101"/>
      <c r="G24" s="102"/>
      <c r="H24" s="0"/>
      <c r="I24" s="97"/>
      <c r="J24" s="99"/>
      <c r="K24" s="98"/>
      <c r="L24" s="99"/>
      <c r="M24" s="103"/>
      <c r="N24" s="104"/>
    </row>
    <row r="25" customFormat="false" ht="15" hidden="false" customHeight="false" outlineLevel="0" collapsed="false">
      <c r="A25" s="0"/>
      <c r="B25" s="97"/>
      <c r="C25" s="98"/>
      <c r="D25" s="99"/>
      <c r="E25" s="100"/>
      <c r="F25" s="101"/>
      <c r="G25" s="102"/>
      <c r="H25" s="0"/>
      <c r="I25" s="97"/>
      <c r="J25" s="99"/>
      <c r="K25" s="98"/>
      <c r="L25" s="99"/>
      <c r="M25" s="103"/>
      <c r="N25" s="104"/>
    </row>
    <row r="26" customFormat="false" ht="15" hidden="false" customHeight="false" outlineLevel="0" collapsed="false">
      <c r="A26" s="0"/>
      <c r="B26" s="97"/>
      <c r="C26" s="98"/>
      <c r="D26" s="99"/>
      <c r="E26" s="100"/>
      <c r="F26" s="101"/>
      <c r="G26" s="102"/>
      <c r="H26" s="0"/>
      <c r="I26" s="97"/>
      <c r="J26" s="99"/>
      <c r="K26" s="98"/>
      <c r="L26" s="99"/>
      <c r="M26" s="103"/>
      <c r="N26" s="104"/>
    </row>
    <row r="27" customFormat="false" ht="15" hidden="false" customHeight="false" outlineLevel="0" collapsed="false">
      <c r="A27" s="0"/>
      <c r="B27" s="97"/>
      <c r="C27" s="99"/>
      <c r="D27" s="99"/>
      <c r="E27" s="100"/>
      <c r="F27" s="101"/>
      <c r="G27" s="102"/>
      <c r="H27" s="0"/>
      <c r="I27" s="97"/>
      <c r="J27" s="99"/>
      <c r="K27" s="99"/>
      <c r="L27" s="99"/>
      <c r="M27" s="103"/>
      <c r="N27" s="105"/>
    </row>
    <row r="28" customFormat="false" ht="15.75" hidden="false" customHeight="false" outlineLevel="0" collapsed="false">
      <c r="A28" s="0"/>
      <c r="B28" s="106"/>
      <c r="C28" s="107" t="s">
        <v>108</v>
      </c>
      <c r="D28" s="108"/>
      <c r="E28" s="109" t="n">
        <f aca="false">SUM(E9:E26)</f>
        <v>1075</v>
      </c>
      <c r="F28" s="109" t="n">
        <f aca="false">SUM(F9:F26)</f>
        <v>1015</v>
      </c>
      <c r="G28" s="110" t="n">
        <f aca="false">SUM(G9:G26)</f>
        <v>60</v>
      </c>
      <c r="H28" s="0"/>
      <c r="I28" s="106"/>
      <c r="J28" s="108"/>
      <c r="K28" s="108"/>
      <c r="L28" s="108" t="n">
        <f aca="false">SUM(L9:L26)</f>
        <v>1006</v>
      </c>
      <c r="M28" s="108" t="n">
        <f aca="false">SUM(M9:M26)</f>
        <v>929</v>
      </c>
      <c r="N28" s="111" t="n">
        <f aca="false">SUM(N9:N26)</f>
        <v>-77</v>
      </c>
    </row>
    <row r="29" customFormat="false" ht="7.5" hidden="false" customHeight="true" outlineLevel="0" collapsed="false">
      <c r="A29" s="0"/>
      <c r="B29" s="0"/>
      <c r="C29" s="0"/>
      <c r="D29" s="0"/>
      <c r="E29" s="0"/>
      <c r="F29" s="0"/>
      <c r="G29" s="0"/>
      <c r="H29" s="0"/>
      <c r="I29" s="0"/>
      <c r="J29" s="0"/>
      <c r="K29" s="0"/>
      <c r="L29" s="0"/>
      <c r="M29" s="0"/>
    </row>
    <row r="30" customFormat="false" ht="15.75" hidden="false" customHeight="false" outlineLevel="0" collapsed="false">
      <c r="A30" s="0"/>
      <c r="B30" s="0"/>
      <c r="C30" s="0"/>
      <c r="D30" s="0"/>
      <c r="E30" s="112" t="s">
        <v>180</v>
      </c>
      <c r="F30" s="113" t="s">
        <v>181</v>
      </c>
      <c r="G30" s="0"/>
      <c r="H30" s="0"/>
      <c r="I30" s="0"/>
      <c r="J30" s="114"/>
      <c r="K30" s="115"/>
      <c r="L30" s="93" t="s">
        <v>7</v>
      </c>
      <c r="M30" s="95" t="s">
        <v>8</v>
      </c>
    </row>
    <row r="31" customFormat="false" ht="15" hidden="false" customHeight="false" outlineLevel="0" collapsed="false">
      <c r="A31" s="0"/>
      <c r="B31" s="0"/>
      <c r="C31" s="0"/>
      <c r="D31" s="116" t="s">
        <v>182</v>
      </c>
      <c r="E31" s="117" t="n">
        <f aca="false">E28</f>
        <v>1075</v>
      </c>
      <c r="F31" s="118" t="n">
        <f aca="false">E31/$M$6</f>
        <v>82.6923076923077</v>
      </c>
      <c r="G31" s="0"/>
      <c r="H31" s="0"/>
      <c r="I31" s="0"/>
      <c r="J31" s="119" t="s">
        <v>183</v>
      </c>
      <c r="K31" s="99"/>
      <c r="L31" s="120" t="n">
        <v>9</v>
      </c>
      <c r="M31" s="121" t="n">
        <v>4</v>
      </c>
    </row>
    <row r="32" customFormat="false" ht="15" hidden="false" customHeight="false" outlineLevel="0" collapsed="false">
      <c r="A32" s="0"/>
      <c r="B32" s="0"/>
      <c r="C32" s="0"/>
      <c r="D32" s="157" t="s">
        <v>184</v>
      </c>
      <c r="E32" s="101" t="n">
        <f aca="false">F28</f>
        <v>1015</v>
      </c>
      <c r="F32" s="102" t="n">
        <f aca="false">E32/$M$6</f>
        <v>78.0769230769231</v>
      </c>
      <c r="G32" s="0"/>
      <c r="H32" s="0"/>
      <c r="I32" s="0"/>
      <c r="J32" s="119" t="s">
        <v>185</v>
      </c>
      <c r="K32" s="99"/>
      <c r="L32" s="120" t="n">
        <v>5</v>
      </c>
      <c r="M32" s="121" t="n">
        <v>8</v>
      </c>
    </row>
    <row r="33" customFormat="false" ht="15.75" hidden="false" customHeight="false" outlineLevel="0" collapsed="false">
      <c r="A33" s="89"/>
      <c r="B33" s="89"/>
      <c r="C33" s="89"/>
      <c r="D33" s="157" t="s">
        <v>186</v>
      </c>
      <c r="E33" s="101" t="n">
        <f aca="false">M28</f>
        <v>929</v>
      </c>
      <c r="F33" s="102" t="n">
        <f aca="false">E33/$M$6</f>
        <v>71.4615384615385</v>
      </c>
      <c r="G33" s="89"/>
      <c r="H33" s="89"/>
      <c r="I33" s="89"/>
      <c r="J33" s="125" t="s">
        <v>187</v>
      </c>
      <c r="K33" s="108"/>
      <c r="L33" s="126" t="n">
        <f aca="false">L31+L32</f>
        <v>14</v>
      </c>
      <c r="M33" s="127" t="n">
        <f aca="false">M31+M32</f>
        <v>12</v>
      </c>
    </row>
    <row r="34" customFormat="false" ht="15" hidden="false" customHeight="false" outlineLevel="0" collapsed="false">
      <c r="A34" s="89"/>
      <c r="B34" s="128"/>
      <c r="C34" s="89"/>
      <c r="D34" s="157" t="s">
        <v>188</v>
      </c>
      <c r="E34" s="101" t="n">
        <f aca="false">L28</f>
        <v>1006</v>
      </c>
      <c r="F34" s="102" t="n">
        <f aca="false">E34/$M$6</f>
        <v>77.3846153846154</v>
      </c>
      <c r="G34" s="89"/>
      <c r="H34" s="89"/>
      <c r="I34" s="89"/>
      <c r="J34" s="131"/>
      <c r="K34" s="132"/>
      <c r="L34" s="133" t="s">
        <v>189</v>
      </c>
      <c r="M34" s="134" t="s">
        <v>190</v>
      </c>
    </row>
    <row r="35" customFormat="false" ht="15" hidden="false" customHeight="false" outlineLevel="0" collapsed="false">
      <c r="A35" s="89"/>
      <c r="B35" s="128"/>
      <c r="C35" s="89"/>
      <c r="D35" s="157" t="s">
        <v>191</v>
      </c>
      <c r="E35" s="101" t="n">
        <f aca="false">E31+E33</f>
        <v>2004</v>
      </c>
      <c r="F35" s="102" t="n">
        <f aca="false">E35/$L$6</f>
        <v>77.0769230769231</v>
      </c>
      <c r="G35" s="89"/>
      <c r="H35" s="89"/>
      <c r="I35" s="89"/>
      <c r="J35" s="138" t="s">
        <v>192</v>
      </c>
      <c r="K35" s="139"/>
      <c r="L35" s="140" t="n">
        <v>21</v>
      </c>
      <c r="M35" s="141" t="n">
        <v>21</v>
      </c>
    </row>
    <row r="36" customFormat="false" ht="15.75" hidden="false" customHeight="false" outlineLevel="0" collapsed="false">
      <c r="A36" s="89"/>
      <c r="B36" s="128"/>
      <c r="C36" s="89"/>
      <c r="D36" s="129" t="s">
        <v>193</v>
      </c>
      <c r="E36" s="130" t="n">
        <f aca="false">E32+E34</f>
        <v>2021</v>
      </c>
      <c r="F36" s="110" t="n">
        <f aca="false">E36/$L$6</f>
        <v>77.7307692307692</v>
      </c>
      <c r="G36" s="89"/>
      <c r="H36" s="89"/>
      <c r="I36" s="89"/>
      <c r="J36" s="142" t="s">
        <v>194</v>
      </c>
      <c r="K36" s="108"/>
      <c r="L36" s="143" t="n">
        <v>12</v>
      </c>
      <c r="M36" s="144" t="n">
        <v>36</v>
      </c>
    </row>
    <row r="37" customFormat="false" ht="15.75" hidden="false" customHeight="false" outlineLevel="0" collapsed="false">
      <c r="A37" s="89"/>
      <c r="B37" s="128"/>
      <c r="C37" s="89"/>
      <c r="D37" s="89"/>
      <c r="E37" s="89"/>
      <c r="F37" s="89"/>
      <c r="G37" s="89"/>
      <c r="H37" s="89"/>
      <c r="I37" s="89"/>
      <c r="J37" s="89"/>
      <c r="K37" s="0"/>
    </row>
    <row r="38" customFormat="false" ht="15.75" hidden="false" customHeight="false" outlineLevel="0" collapsed="false">
      <c r="C38" s="86" t="s">
        <v>195</v>
      </c>
      <c r="D38" s="147" t="s">
        <v>607</v>
      </c>
      <c r="E38" s="147"/>
      <c r="F38" s="147"/>
      <c r="G38" s="147"/>
      <c r="H38" s="147"/>
      <c r="I38" s="147"/>
      <c r="J38" s="147"/>
      <c r="K38" s="147"/>
    </row>
    <row r="39" customFormat="false" ht="15" hidden="false" customHeight="true" outlineLevel="0" collapsed="false">
      <c r="C39" s="148" t="s">
        <v>197</v>
      </c>
      <c r="D39" s="149" t="s">
        <v>608</v>
      </c>
      <c r="E39" s="149"/>
      <c r="F39" s="149"/>
      <c r="G39" s="149"/>
      <c r="H39" s="149"/>
      <c r="I39" s="149"/>
      <c r="J39" s="149"/>
      <c r="K39" s="149"/>
    </row>
    <row r="40" customFormat="false" ht="15" hidden="false" customHeight="false" outlineLevel="0" collapsed="false">
      <c r="C40" s="148"/>
      <c r="D40" s="149"/>
      <c r="E40" s="149"/>
      <c r="F40" s="149"/>
      <c r="G40" s="149"/>
      <c r="H40" s="149"/>
      <c r="I40" s="149"/>
      <c r="J40" s="149"/>
      <c r="K40" s="149"/>
    </row>
    <row r="41" customFormat="false" ht="15.75" hidden="false" customHeight="false" outlineLevel="0" collapsed="false">
      <c r="C41" s="148"/>
      <c r="D41" s="149"/>
      <c r="E41" s="149"/>
      <c r="F41" s="149"/>
      <c r="G41" s="149"/>
      <c r="H41" s="149"/>
      <c r="I41" s="149"/>
      <c r="J41" s="149"/>
      <c r="K41" s="149"/>
    </row>
  </sheetData>
  <mergeCells count="6">
    <mergeCell ref="B2:N3"/>
    <mergeCell ref="C8:D8"/>
    <mergeCell ref="J8:K8"/>
    <mergeCell ref="D38:K38"/>
    <mergeCell ref="C39:C41"/>
    <mergeCell ref="D39:K41"/>
  </mergeCells>
  <printOptions headings="false" gridLines="false" gridLinesSet="true" horizontalCentered="false" verticalCentered="false"/>
  <pageMargins left="0.315277777777778" right="0.315277777777778" top="0" bottom="0" header="0.511805555555555" footer="0.511805555555555"/>
  <pageSetup paperSize="77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4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38" activeCellId="0" sqref="D38"/>
    </sheetView>
  </sheetViews>
  <sheetFormatPr defaultRowHeight="15"/>
  <cols>
    <col collapsed="false" hidden="false" max="1" min="1" style="82" width="1.70918367346939"/>
    <col collapsed="false" hidden="false" max="2" min="2" style="82" width="4.42857142857143"/>
    <col collapsed="false" hidden="false" max="3" min="3" style="82" width="15"/>
    <col collapsed="false" hidden="false" max="4" min="4" style="82" width="33.2908163265306"/>
    <col collapsed="false" hidden="false" max="5" min="5" style="82" width="4.70918367346939"/>
    <col collapsed="false" hidden="false" max="6" min="6" style="82" width="5.13775510204082"/>
    <col collapsed="false" hidden="false" max="7" min="7" style="82" width="5.85714285714286"/>
    <col collapsed="false" hidden="false" max="8" min="8" style="82" width="3.41836734693878"/>
    <col collapsed="false" hidden="false" max="9" min="9" style="82" width="4.86224489795918"/>
    <col collapsed="false" hidden="false" max="10" min="10" style="82" width="26"/>
    <col collapsed="false" hidden="false" max="11" min="11" style="82" width="15"/>
    <col collapsed="false" hidden="false" max="12" min="12" style="82" width="5.00510204081633"/>
    <col collapsed="false" hidden="false" max="13" min="13" style="82" width="4.42857142857143"/>
    <col collapsed="false" hidden="false" max="14" min="14" style="82" width="5.28061224489796"/>
    <col collapsed="false" hidden="false" max="1025" min="15" style="82" width="10.8520408163265"/>
  </cols>
  <sheetData>
    <row r="1" customFormat="false" ht="15" hidden="false" customHeight="true" outlineLevel="0" collapsed="false">
      <c r="A1" s="0"/>
      <c r="B1" s="156" t="s">
        <v>609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customFormat="false" ht="15.75" hidden="false" customHeight="true" outlineLevel="0" collapsed="false">
      <c r="A2" s="0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customFormat="false" ht="4.5" hidden="false" customHeight="true" outlineLevel="0" collapsed="false">
      <c r="A3" s="0"/>
      <c r="B3" s="0"/>
      <c r="C3" s="0"/>
      <c r="D3" s="0"/>
      <c r="E3" s="0"/>
      <c r="F3" s="0"/>
      <c r="G3" s="0"/>
      <c r="H3" s="0"/>
      <c r="I3" s="0"/>
      <c r="J3" s="0"/>
      <c r="K3" s="0"/>
      <c r="L3" s="0"/>
      <c r="M3" s="0"/>
      <c r="N3" s="0"/>
    </row>
    <row r="4" customFormat="false" ht="15.75" hidden="false" customHeight="false" outlineLevel="0" collapsed="false">
      <c r="A4" s="0"/>
      <c r="B4" s="0"/>
      <c r="C4" s="84" t="s">
        <v>150</v>
      </c>
      <c r="D4" s="85" t="s">
        <v>610</v>
      </c>
      <c r="E4" s="0"/>
      <c r="F4" s="0"/>
      <c r="G4" s="0"/>
      <c r="H4" s="0"/>
      <c r="I4" s="0"/>
      <c r="J4" s="0"/>
      <c r="K4" s="86" t="s">
        <v>152</v>
      </c>
      <c r="L4" s="148" t="s">
        <v>443</v>
      </c>
      <c r="M4" s="0"/>
      <c r="N4" s="0"/>
    </row>
    <row r="5" customFormat="false" ht="15.75" hidden="false" customHeight="false" outlineLevel="0" collapsed="false">
      <c r="A5" s="0"/>
      <c r="B5" s="0"/>
      <c r="C5" s="88"/>
      <c r="D5" s="89"/>
      <c r="E5" s="0"/>
      <c r="F5" s="0"/>
      <c r="G5" s="0"/>
      <c r="H5" s="0"/>
      <c r="I5" s="0"/>
      <c r="J5" s="0"/>
      <c r="K5" s="86" t="s">
        <v>154</v>
      </c>
      <c r="L5" s="148" t="n">
        <v>30</v>
      </c>
      <c r="M5" s="90" t="n">
        <v>15</v>
      </c>
      <c r="N5" s="0"/>
    </row>
    <row r="6" customFormat="false" ht="3" hidden="false" customHeight="true" outlineLevel="0" collapsed="false">
      <c r="A6" s="0"/>
      <c r="B6" s="0"/>
      <c r="C6" s="0"/>
      <c r="D6" s="0"/>
      <c r="E6" s="0"/>
      <c r="F6" s="0"/>
      <c r="G6" s="0"/>
      <c r="H6" s="0"/>
      <c r="I6" s="0"/>
      <c r="J6" s="0"/>
      <c r="K6" s="0"/>
      <c r="L6" s="0"/>
      <c r="M6" s="0"/>
      <c r="N6" s="0"/>
    </row>
    <row r="7" customFormat="false" ht="15" hidden="false" customHeight="true" outlineLevel="0" collapsed="false">
      <c r="A7" s="0"/>
      <c r="B7" s="91" t="s">
        <v>155</v>
      </c>
      <c r="C7" s="92" t="s">
        <v>156</v>
      </c>
      <c r="D7" s="92"/>
      <c r="E7" s="93" t="s">
        <v>157</v>
      </c>
      <c r="F7" s="94" t="s">
        <v>158</v>
      </c>
      <c r="G7" s="95" t="s">
        <v>115</v>
      </c>
      <c r="H7" s="96"/>
      <c r="I7" s="91" t="s">
        <v>155</v>
      </c>
      <c r="J7" s="92" t="s">
        <v>159</v>
      </c>
      <c r="K7" s="92"/>
      <c r="L7" s="93" t="s">
        <v>158</v>
      </c>
      <c r="M7" s="94" t="s">
        <v>157</v>
      </c>
      <c r="N7" s="95" t="s">
        <v>115</v>
      </c>
    </row>
    <row r="8" customFormat="false" ht="15" hidden="false" customHeight="false" outlineLevel="0" collapsed="false">
      <c r="A8" s="0"/>
      <c r="B8" s="97" t="n">
        <v>1</v>
      </c>
      <c r="C8" s="98" t="s">
        <v>160</v>
      </c>
      <c r="D8" s="99" t="s">
        <v>611</v>
      </c>
      <c r="E8" s="100" t="n">
        <v>72</v>
      </c>
      <c r="F8" s="101" t="n">
        <v>79</v>
      </c>
      <c r="G8" s="102" t="n">
        <f aca="false">E8-F8</f>
        <v>-7</v>
      </c>
      <c r="H8" s="0"/>
      <c r="I8" s="97" t="n">
        <v>2</v>
      </c>
      <c r="J8" s="99" t="s">
        <v>576</v>
      </c>
      <c r="K8" s="98" t="s">
        <v>163</v>
      </c>
      <c r="L8" s="99" t="n">
        <v>78</v>
      </c>
      <c r="M8" s="103" t="n">
        <v>65</v>
      </c>
      <c r="N8" s="104" t="n">
        <f aca="false">M8-L8</f>
        <v>-13</v>
      </c>
    </row>
    <row r="9" customFormat="false" ht="15" hidden="false" customHeight="false" outlineLevel="0" collapsed="false">
      <c r="A9" s="0"/>
      <c r="B9" s="97" t="n">
        <v>3</v>
      </c>
      <c r="C9" s="98" t="s">
        <v>160</v>
      </c>
      <c r="D9" s="99" t="s">
        <v>590</v>
      </c>
      <c r="E9" s="100" t="n">
        <v>94</v>
      </c>
      <c r="F9" s="101" t="n">
        <v>76</v>
      </c>
      <c r="G9" s="102" t="n">
        <f aca="false">E9-F9</f>
        <v>18</v>
      </c>
      <c r="H9" s="0"/>
      <c r="I9" s="97" t="n">
        <v>4</v>
      </c>
      <c r="J9" s="99" t="s">
        <v>612</v>
      </c>
      <c r="K9" s="98" t="s">
        <v>163</v>
      </c>
      <c r="L9" s="99" t="n">
        <v>85</v>
      </c>
      <c r="M9" s="103" t="n">
        <v>81</v>
      </c>
      <c r="N9" s="104" t="n">
        <f aca="false">M9-L9</f>
        <v>-4</v>
      </c>
    </row>
    <row r="10" customFormat="false" ht="15" hidden="false" customHeight="false" outlineLevel="0" collapsed="false">
      <c r="A10" s="0"/>
      <c r="B10" s="97" t="n">
        <v>5</v>
      </c>
      <c r="C10" s="98" t="s">
        <v>160</v>
      </c>
      <c r="D10" s="99" t="s">
        <v>613</v>
      </c>
      <c r="E10" s="100" t="n">
        <v>88</v>
      </c>
      <c r="F10" s="101" t="n">
        <v>92</v>
      </c>
      <c r="G10" s="102" t="n">
        <f aca="false">E10-F10</f>
        <v>-4</v>
      </c>
      <c r="H10" s="0"/>
      <c r="I10" s="97" t="n">
        <v>6</v>
      </c>
      <c r="J10" s="99" t="s">
        <v>603</v>
      </c>
      <c r="K10" s="98" t="s">
        <v>163</v>
      </c>
      <c r="L10" s="99" t="n">
        <v>68</v>
      </c>
      <c r="M10" s="103" t="n">
        <v>46</v>
      </c>
      <c r="N10" s="104" t="n">
        <f aca="false">M10-L10</f>
        <v>-22</v>
      </c>
    </row>
    <row r="11" customFormat="false" ht="15" hidden="false" customHeight="false" outlineLevel="0" collapsed="false">
      <c r="A11" s="0"/>
      <c r="B11" s="97" t="n">
        <v>7</v>
      </c>
      <c r="C11" s="98" t="s">
        <v>160</v>
      </c>
      <c r="D11" s="99" t="s">
        <v>614</v>
      </c>
      <c r="E11" s="100" t="n">
        <v>76</v>
      </c>
      <c r="F11" s="101" t="n">
        <v>72</v>
      </c>
      <c r="G11" s="102" t="n">
        <f aca="false">E11-F11</f>
        <v>4</v>
      </c>
      <c r="H11" s="0"/>
      <c r="I11" s="97" t="n">
        <v>8</v>
      </c>
      <c r="J11" s="99" t="s">
        <v>503</v>
      </c>
      <c r="K11" s="98" t="s">
        <v>163</v>
      </c>
      <c r="L11" s="99" t="n">
        <v>67</v>
      </c>
      <c r="M11" s="103" t="n">
        <v>40</v>
      </c>
      <c r="N11" s="104" t="n">
        <f aca="false">M11-L11</f>
        <v>-27</v>
      </c>
    </row>
    <row r="12" customFormat="false" ht="15" hidden="false" customHeight="false" outlineLevel="0" collapsed="false">
      <c r="A12" s="0"/>
      <c r="B12" s="97" t="n">
        <v>10</v>
      </c>
      <c r="C12" s="98" t="s">
        <v>160</v>
      </c>
      <c r="D12" s="99" t="s">
        <v>615</v>
      </c>
      <c r="E12" s="100" t="n">
        <v>59</v>
      </c>
      <c r="F12" s="101" t="n">
        <v>83</v>
      </c>
      <c r="G12" s="102" t="n">
        <f aca="false">E12-F12</f>
        <v>-24</v>
      </c>
      <c r="H12" s="0"/>
      <c r="I12" s="97" t="n">
        <v>9</v>
      </c>
      <c r="J12" s="99" t="s">
        <v>571</v>
      </c>
      <c r="K12" s="98" t="s">
        <v>163</v>
      </c>
      <c r="L12" s="99" t="n">
        <v>60</v>
      </c>
      <c r="M12" s="103" t="n">
        <v>58</v>
      </c>
      <c r="N12" s="104" t="n">
        <f aca="false">M12-L12</f>
        <v>-2</v>
      </c>
    </row>
    <row r="13" customFormat="false" ht="15" hidden="false" customHeight="false" outlineLevel="0" collapsed="false">
      <c r="A13" s="0"/>
      <c r="B13" s="97" t="n">
        <v>12</v>
      </c>
      <c r="C13" s="98" t="s">
        <v>160</v>
      </c>
      <c r="D13" s="99" t="s">
        <v>589</v>
      </c>
      <c r="E13" s="100" t="n">
        <v>67</v>
      </c>
      <c r="F13" s="101" t="n">
        <v>78</v>
      </c>
      <c r="G13" s="102" t="n">
        <f aca="false">E13-F13</f>
        <v>-11</v>
      </c>
      <c r="H13" s="0"/>
      <c r="I13" s="97" t="n">
        <v>11</v>
      </c>
      <c r="J13" s="99" t="s">
        <v>616</v>
      </c>
      <c r="K13" s="98" t="s">
        <v>163</v>
      </c>
      <c r="L13" s="99" t="n">
        <v>78</v>
      </c>
      <c r="M13" s="103" t="n">
        <v>76</v>
      </c>
      <c r="N13" s="104" t="n">
        <f aca="false">M13-L13</f>
        <v>-2</v>
      </c>
    </row>
    <row r="14" customFormat="false" ht="15" hidden="false" customHeight="false" outlineLevel="0" collapsed="false">
      <c r="A14" s="0"/>
      <c r="B14" s="97" t="n">
        <v>14</v>
      </c>
      <c r="C14" s="98" t="s">
        <v>160</v>
      </c>
      <c r="D14" s="99" t="s">
        <v>493</v>
      </c>
      <c r="E14" s="100" t="n">
        <v>101</v>
      </c>
      <c r="F14" s="101" t="n">
        <v>93</v>
      </c>
      <c r="G14" s="102" t="n">
        <f aca="false">E14-F14</f>
        <v>8</v>
      </c>
      <c r="H14" s="0"/>
      <c r="I14" s="97" t="n">
        <v>13</v>
      </c>
      <c r="J14" s="99" t="s">
        <v>604</v>
      </c>
      <c r="K14" s="98" t="s">
        <v>163</v>
      </c>
      <c r="L14" s="99" t="n">
        <v>70</v>
      </c>
      <c r="M14" s="103" t="n">
        <v>48</v>
      </c>
      <c r="N14" s="104" t="n">
        <f aca="false">M14-L14</f>
        <v>-22</v>
      </c>
    </row>
    <row r="15" customFormat="false" ht="15" hidden="false" customHeight="false" outlineLevel="0" collapsed="false">
      <c r="A15" s="0"/>
      <c r="B15" s="97" t="n">
        <v>17</v>
      </c>
      <c r="C15" s="98" t="s">
        <v>160</v>
      </c>
      <c r="D15" s="99" t="s">
        <v>576</v>
      </c>
      <c r="E15" s="100" t="n">
        <v>65</v>
      </c>
      <c r="F15" s="101" t="n">
        <v>61</v>
      </c>
      <c r="G15" s="102" t="n">
        <f aca="false">E15-F15</f>
        <v>4</v>
      </c>
      <c r="H15" s="0"/>
      <c r="I15" s="97" t="n">
        <v>15</v>
      </c>
      <c r="J15" s="99" t="s">
        <v>617</v>
      </c>
      <c r="K15" s="98" t="s">
        <v>163</v>
      </c>
      <c r="L15" s="99" t="n">
        <v>80</v>
      </c>
      <c r="M15" s="103" t="n">
        <v>65</v>
      </c>
      <c r="N15" s="104" t="n">
        <f aca="false">M15-L15</f>
        <v>-15</v>
      </c>
    </row>
    <row r="16" customFormat="false" ht="15" hidden="false" customHeight="false" outlineLevel="0" collapsed="false">
      <c r="A16" s="0"/>
      <c r="B16" s="97" t="n">
        <v>19</v>
      </c>
      <c r="C16" s="98" t="s">
        <v>160</v>
      </c>
      <c r="D16" s="99" t="s">
        <v>612</v>
      </c>
      <c r="E16" s="100" t="n">
        <v>81</v>
      </c>
      <c r="F16" s="101" t="n">
        <v>61</v>
      </c>
      <c r="G16" s="102" t="n">
        <f aca="false">E16-F16</f>
        <v>20</v>
      </c>
      <c r="H16" s="0"/>
      <c r="I16" s="97" t="n">
        <v>16</v>
      </c>
      <c r="J16" s="99" t="s">
        <v>611</v>
      </c>
      <c r="K16" s="98" t="s">
        <v>163</v>
      </c>
      <c r="L16" s="99" t="n">
        <v>85</v>
      </c>
      <c r="M16" s="103" t="n">
        <v>47</v>
      </c>
      <c r="N16" s="104" t="n">
        <f aca="false">M16-L16</f>
        <v>-38</v>
      </c>
    </row>
    <row r="17" customFormat="false" ht="15" hidden="false" customHeight="false" outlineLevel="0" collapsed="false">
      <c r="A17" s="0"/>
      <c r="B17" s="97" t="n">
        <v>21</v>
      </c>
      <c r="C17" s="98" t="s">
        <v>160</v>
      </c>
      <c r="D17" s="99" t="s">
        <v>603</v>
      </c>
      <c r="E17" s="100" t="n">
        <v>63</v>
      </c>
      <c r="F17" s="101" t="n">
        <v>60</v>
      </c>
      <c r="G17" s="102" t="n">
        <f aca="false">E17-F17</f>
        <v>3</v>
      </c>
      <c r="H17" s="0"/>
      <c r="I17" s="97" t="n">
        <v>18</v>
      </c>
      <c r="J17" s="99" t="s">
        <v>590</v>
      </c>
      <c r="K17" s="98" t="s">
        <v>163</v>
      </c>
      <c r="L17" s="99" t="n">
        <v>62</v>
      </c>
      <c r="M17" s="103" t="n">
        <v>61</v>
      </c>
      <c r="N17" s="104" t="n">
        <f aca="false">M17-L17</f>
        <v>-1</v>
      </c>
    </row>
    <row r="18" customFormat="false" ht="15" hidden="false" customHeight="false" outlineLevel="0" collapsed="false">
      <c r="A18" s="0"/>
      <c r="B18" s="97" t="n">
        <v>23</v>
      </c>
      <c r="C18" s="98" t="s">
        <v>160</v>
      </c>
      <c r="D18" s="99" t="s">
        <v>503</v>
      </c>
      <c r="E18" s="100" t="n">
        <v>69</v>
      </c>
      <c r="F18" s="101" t="n">
        <v>70</v>
      </c>
      <c r="G18" s="102" t="n">
        <f aca="false">E18-F18</f>
        <v>-1</v>
      </c>
      <c r="H18" s="0"/>
      <c r="I18" s="97" t="n">
        <v>20</v>
      </c>
      <c r="J18" s="99" t="s">
        <v>613</v>
      </c>
      <c r="K18" s="98" t="s">
        <v>163</v>
      </c>
      <c r="L18" s="99" t="n">
        <v>75</v>
      </c>
      <c r="M18" s="103" t="n">
        <v>69</v>
      </c>
      <c r="N18" s="104" t="n">
        <f aca="false">M18-L18</f>
        <v>-6</v>
      </c>
    </row>
    <row r="19" customFormat="false" ht="15" hidden="false" customHeight="false" outlineLevel="0" collapsed="false">
      <c r="A19" s="0"/>
      <c r="B19" s="97" t="n">
        <v>24</v>
      </c>
      <c r="C19" s="98" t="s">
        <v>160</v>
      </c>
      <c r="D19" s="99" t="s">
        <v>571</v>
      </c>
      <c r="E19" s="100" t="n">
        <v>71</v>
      </c>
      <c r="F19" s="101" t="n">
        <v>42</v>
      </c>
      <c r="G19" s="102" t="n">
        <f aca="false">E19-F19</f>
        <v>29</v>
      </c>
      <c r="H19" s="0"/>
      <c r="I19" s="97" t="n">
        <v>22</v>
      </c>
      <c r="J19" s="99" t="s">
        <v>614</v>
      </c>
      <c r="K19" s="98" t="s">
        <v>163</v>
      </c>
      <c r="L19" s="99" t="n">
        <v>59</v>
      </c>
      <c r="M19" s="103" t="n">
        <v>74</v>
      </c>
      <c r="N19" s="104" t="n">
        <f aca="false">M19-L19</f>
        <v>15</v>
      </c>
    </row>
    <row r="20" customFormat="false" ht="15" hidden="false" customHeight="false" outlineLevel="0" collapsed="false">
      <c r="A20" s="0"/>
      <c r="B20" s="97" t="n">
        <v>26</v>
      </c>
      <c r="C20" s="98" t="s">
        <v>160</v>
      </c>
      <c r="D20" s="99" t="s">
        <v>616</v>
      </c>
      <c r="E20" s="100" t="n">
        <v>73</v>
      </c>
      <c r="F20" s="101" t="n">
        <v>63</v>
      </c>
      <c r="G20" s="102" t="n">
        <f aca="false">E20-F20</f>
        <v>10</v>
      </c>
      <c r="H20" s="0"/>
      <c r="I20" s="97" t="n">
        <v>25</v>
      </c>
      <c r="J20" s="99" t="s">
        <v>615</v>
      </c>
      <c r="K20" s="98" t="s">
        <v>163</v>
      </c>
      <c r="L20" s="99" t="n">
        <v>70</v>
      </c>
      <c r="M20" s="103" t="n">
        <v>61</v>
      </c>
      <c r="N20" s="104" t="n">
        <f aca="false">M20-L20</f>
        <v>-9</v>
      </c>
    </row>
    <row r="21" customFormat="false" ht="15" hidden="false" customHeight="false" outlineLevel="0" collapsed="false">
      <c r="A21" s="0"/>
      <c r="B21" s="97" t="n">
        <v>28</v>
      </c>
      <c r="C21" s="98" t="s">
        <v>160</v>
      </c>
      <c r="D21" s="99" t="s">
        <v>604</v>
      </c>
      <c r="E21" s="100" t="n">
        <v>68</v>
      </c>
      <c r="F21" s="101" t="n">
        <v>74</v>
      </c>
      <c r="G21" s="102" t="n">
        <f aca="false">E21-F21</f>
        <v>-6</v>
      </c>
      <c r="H21" s="0"/>
      <c r="I21" s="97" t="n">
        <v>27</v>
      </c>
      <c r="J21" s="99" t="s">
        <v>589</v>
      </c>
      <c r="K21" s="98" t="s">
        <v>163</v>
      </c>
      <c r="L21" s="99" t="n">
        <v>77</v>
      </c>
      <c r="M21" s="103" t="n">
        <v>65</v>
      </c>
      <c r="N21" s="104" t="n">
        <f aca="false">M21-L21</f>
        <v>-12</v>
      </c>
    </row>
    <row r="22" customFormat="false" ht="15" hidden="false" customHeight="false" outlineLevel="0" collapsed="false">
      <c r="A22" s="0"/>
      <c r="B22" s="97" t="n">
        <v>30</v>
      </c>
      <c r="C22" s="98" t="s">
        <v>160</v>
      </c>
      <c r="D22" s="99" t="s">
        <v>618</v>
      </c>
      <c r="E22" s="100" t="n">
        <v>76</v>
      </c>
      <c r="F22" s="101" t="n">
        <v>80</v>
      </c>
      <c r="G22" s="102" t="n">
        <f aca="false">E22-F22</f>
        <v>-4</v>
      </c>
      <c r="H22" s="0"/>
      <c r="I22" s="97" t="n">
        <v>29</v>
      </c>
      <c r="J22" s="99" t="s">
        <v>493</v>
      </c>
      <c r="K22" s="98" t="s">
        <v>163</v>
      </c>
      <c r="L22" s="99" t="n">
        <v>59</v>
      </c>
      <c r="M22" s="103" t="n">
        <v>67</v>
      </c>
      <c r="N22" s="104" t="n">
        <f aca="false">M22-L22</f>
        <v>8</v>
      </c>
    </row>
    <row r="23" customFormat="false" ht="15" hidden="false" customHeight="false" outlineLevel="0" collapsed="false">
      <c r="A23" s="0"/>
      <c r="B23" s="97"/>
      <c r="C23" s="98"/>
      <c r="D23" s="99"/>
      <c r="E23" s="100"/>
      <c r="F23" s="101"/>
      <c r="G23" s="102"/>
      <c r="H23" s="0"/>
      <c r="I23" s="97"/>
      <c r="J23" s="99"/>
      <c r="K23" s="98"/>
      <c r="L23" s="99"/>
      <c r="M23" s="103"/>
      <c r="N23" s="104"/>
    </row>
    <row r="24" customFormat="false" ht="15" hidden="false" customHeight="false" outlineLevel="0" collapsed="false">
      <c r="A24" s="0"/>
      <c r="B24" s="97"/>
      <c r="C24" s="98"/>
      <c r="D24" s="99"/>
      <c r="E24" s="100"/>
      <c r="F24" s="101"/>
      <c r="G24" s="102"/>
      <c r="H24" s="0"/>
      <c r="I24" s="97"/>
      <c r="J24" s="99"/>
      <c r="K24" s="98"/>
      <c r="L24" s="99"/>
      <c r="M24" s="103"/>
      <c r="N24" s="104"/>
    </row>
    <row r="25" customFormat="false" ht="15" hidden="false" customHeight="false" outlineLevel="0" collapsed="false">
      <c r="A25" s="0"/>
      <c r="B25" s="97"/>
      <c r="C25" s="98"/>
      <c r="D25" s="99"/>
      <c r="E25" s="100"/>
      <c r="F25" s="101"/>
      <c r="G25" s="102"/>
      <c r="H25" s="0"/>
      <c r="I25" s="97"/>
      <c r="J25" s="99"/>
      <c r="K25" s="98"/>
      <c r="L25" s="99"/>
      <c r="M25" s="103"/>
      <c r="N25" s="104"/>
    </row>
    <row r="26" customFormat="false" ht="15" hidden="false" customHeight="false" outlineLevel="0" collapsed="false">
      <c r="A26" s="0"/>
      <c r="B26" s="97"/>
      <c r="C26" s="99"/>
      <c r="D26" s="99"/>
      <c r="E26" s="100"/>
      <c r="F26" s="101"/>
      <c r="G26" s="102"/>
      <c r="H26" s="0"/>
      <c r="I26" s="97"/>
      <c r="J26" s="99"/>
      <c r="K26" s="99"/>
      <c r="L26" s="99"/>
      <c r="M26" s="103"/>
      <c r="N26" s="105"/>
    </row>
    <row r="27" customFormat="false" ht="15.75" hidden="false" customHeight="false" outlineLevel="0" collapsed="false">
      <c r="A27" s="0"/>
      <c r="B27" s="106"/>
      <c r="C27" s="107" t="s">
        <v>108</v>
      </c>
      <c r="D27" s="108"/>
      <c r="E27" s="109" t="n">
        <f aca="false">SUM(E8:E25)</f>
        <v>1123</v>
      </c>
      <c r="F27" s="109" t="n">
        <f aca="false">SUM(F8:F25)</f>
        <v>1084</v>
      </c>
      <c r="G27" s="110" t="n">
        <f aca="false">SUM(G8:G25)</f>
        <v>39</v>
      </c>
      <c r="H27" s="0"/>
      <c r="I27" s="106"/>
      <c r="J27" s="108"/>
      <c r="K27" s="108"/>
      <c r="L27" s="108" t="n">
        <f aca="false">SUM(L8:L25)</f>
        <v>1073</v>
      </c>
      <c r="M27" s="108" t="n">
        <f aca="false">SUM(M8:M25)</f>
        <v>923</v>
      </c>
      <c r="N27" s="111" t="n">
        <f aca="false">SUM(N8:N25)</f>
        <v>-150</v>
      </c>
    </row>
    <row r="28" customFormat="false" ht="7.5" hidden="false" customHeight="true" outlineLevel="0" collapsed="false">
      <c r="A28" s="0"/>
      <c r="B28" s="0"/>
      <c r="C28" s="0"/>
      <c r="D28" s="0"/>
      <c r="E28" s="0"/>
      <c r="F28" s="0"/>
      <c r="G28" s="0"/>
      <c r="H28" s="0"/>
      <c r="I28" s="0"/>
      <c r="J28" s="0"/>
      <c r="K28" s="0"/>
      <c r="L28" s="0"/>
      <c r="M28" s="0"/>
    </row>
    <row r="29" customFormat="false" ht="15.75" hidden="false" customHeight="false" outlineLevel="0" collapsed="false">
      <c r="A29" s="0"/>
      <c r="B29" s="0"/>
      <c r="C29" s="0"/>
      <c r="D29" s="0"/>
      <c r="E29" s="112" t="s">
        <v>180</v>
      </c>
      <c r="F29" s="113" t="s">
        <v>181</v>
      </c>
      <c r="G29" s="0"/>
      <c r="H29" s="0"/>
      <c r="I29" s="0"/>
      <c r="J29" s="114"/>
      <c r="K29" s="115"/>
      <c r="L29" s="93" t="s">
        <v>7</v>
      </c>
      <c r="M29" s="95" t="s">
        <v>8</v>
      </c>
    </row>
    <row r="30" customFormat="false" ht="15" hidden="false" customHeight="false" outlineLevel="0" collapsed="false">
      <c r="A30" s="0"/>
      <c r="B30" s="0"/>
      <c r="C30" s="0"/>
      <c r="D30" s="116" t="s">
        <v>182</v>
      </c>
      <c r="E30" s="117" t="n">
        <f aca="false">E27</f>
        <v>1123</v>
      </c>
      <c r="F30" s="118" t="n">
        <f aca="false">E30/$M$5</f>
        <v>74.8666666666667</v>
      </c>
      <c r="G30" s="0"/>
      <c r="H30" s="0"/>
      <c r="I30" s="0"/>
      <c r="J30" s="119" t="s">
        <v>183</v>
      </c>
      <c r="K30" s="99"/>
      <c r="L30" s="120" t="n">
        <v>8</v>
      </c>
      <c r="M30" s="121" t="n">
        <v>7</v>
      </c>
    </row>
    <row r="31" customFormat="false" ht="15" hidden="false" customHeight="false" outlineLevel="0" collapsed="false">
      <c r="A31" s="0"/>
      <c r="B31" s="0"/>
      <c r="C31" s="0"/>
      <c r="D31" s="157" t="s">
        <v>184</v>
      </c>
      <c r="E31" s="101" t="n">
        <f aca="false">F27</f>
        <v>1084</v>
      </c>
      <c r="F31" s="102" t="n">
        <f aca="false">E31/$M$5</f>
        <v>72.2666666666667</v>
      </c>
      <c r="G31" s="0"/>
      <c r="H31" s="0"/>
      <c r="I31" s="0"/>
      <c r="J31" s="119" t="s">
        <v>185</v>
      </c>
      <c r="K31" s="99"/>
      <c r="L31" s="120" t="n">
        <v>2</v>
      </c>
      <c r="M31" s="121" t="n">
        <v>13</v>
      </c>
    </row>
    <row r="32" customFormat="false" ht="15.75" hidden="false" customHeight="false" outlineLevel="0" collapsed="false">
      <c r="A32" s="89"/>
      <c r="B32" s="89"/>
      <c r="C32" s="89"/>
      <c r="D32" s="157" t="s">
        <v>186</v>
      </c>
      <c r="E32" s="101" t="n">
        <f aca="false">M27</f>
        <v>923</v>
      </c>
      <c r="F32" s="102" t="n">
        <f aca="false">E32/$M$5</f>
        <v>61.5333333333333</v>
      </c>
      <c r="G32" s="89"/>
      <c r="H32" s="89"/>
      <c r="I32" s="89"/>
      <c r="J32" s="125" t="s">
        <v>187</v>
      </c>
      <c r="K32" s="108"/>
      <c r="L32" s="126" t="n">
        <f aca="false">L30+L31</f>
        <v>10</v>
      </c>
      <c r="M32" s="127" t="n">
        <f aca="false">M30+M31</f>
        <v>20</v>
      </c>
    </row>
    <row r="33" customFormat="false" ht="15" hidden="false" customHeight="false" outlineLevel="0" collapsed="false">
      <c r="A33" s="89"/>
      <c r="B33" s="128"/>
      <c r="C33" s="89"/>
      <c r="D33" s="157" t="s">
        <v>188</v>
      </c>
      <c r="E33" s="101" t="n">
        <f aca="false">L27</f>
        <v>1073</v>
      </c>
      <c r="F33" s="102" t="n">
        <f aca="false">E33/$M$5</f>
        <v>71.5333333333333</v>
      </c>
      <c r="G33" s="89"/>
      <c r="H33" s="89"/>
      <c r="I33" s="89"/>
      <c r="J33" s="224"/>
      <c r="K33" s="132"/>
      <c r="L33" s="133" t="s">
        <v>189</v>
      </c>
      <c r="M33" s="134" t="s">
        <v>190</v>
      </c>
    </row>
    <row r="34" customFormat="false" ht="15" hidden="false" customHeight="false" outlineLevel="0" collapsed="false">
      <c r="A34" s="89"/>
      <c r="B34" s="128"/>
      <c r="C34" s="89"/>
      <c r="D34" s="157" t="s">
        <v>191</v>
      </c>
      <c r="E34" s="101" t="n">
        <f aca="false">E30+E32</f>
        <v>2046</v>
      </c>
      <c r="F34" s="102" t="n">
        <f aca="false">E34/$L$5</f>
        <v>68.2</v>
      </c>
      <c r="G34" s="89"/>
      <c r="H34" s="89"/>
      <c r="I34" s="89"/>
      <c r="J34" s="138" t="s">
        <v>192</v>
      </c>
      <c r="K34" s="139"/>
      <c r="L34" s="140" t="n">
        <v>29</v>
      </c>
      <c r="M34" s="141" t="n">
        <v>24</v>
      </c>
    </row>
    <row r="35" customFormat="false" ht="15.75" hidden="false" customHeight="false" outlineLevel="0" collapsed="false">
      <c r="A35" s="89"/>
      <c r="B35" s="128"/>
      <c r="C35" s="89"/>
      <c r="D35" s="129" t="s">
        <v>193</v>
      </c>
      <c r="E35" s="130" t="n">
        <f aca="false">E31+E33</f>
        <v>2157</v>
      </c>
      <c r="F35" s="110" t="n">
        <f aca="false">E35/$L$5</f>
        <v>71.9</v>
      </c>
      <c r="G35" s="89"/>
      <c r="H35" s="89"/>
      <c r="I35" s="89"/>
      <c r="J35" s="142" t="s">
        <v>194</v>
      </c>
      <c r="K35" s="108"/>
      <c r="L35" s="143" t="n">
        <v>15</v>
      </c>
      <c r="M35" s="144" t="n">
        <v>38</v>
      </c>
    </row>
    <row r="36" customFormat="false" ht="15.75" hidden="false" customHeight="false" outlineLevel="0" collapsed="false">
      <c r="A36" s="89"/>
      <c r="B36" s="128"/>
      <c r="C36" s="89"/>
      <c r="D36" s="145"/>
      <c r="E36" s="146"/>
      <c r="F36" s="146"/>
      <c r="G36" s="89"/>
      <c r="H36" s="89"/>
      <c r="I36" s="89"/>
      <c r="J36" s="0"/>
      <c r="K36" s="0"/>
    </row>
    <row r="37" customFormat="false" ht="15.75" hidden="false" customHeight="false" outlineLevel="0" collapsed="false">
      <c r="C37" s="86" t="s">
        <v>195</v>
      </c>
      <c r="D37" s="147" t="s">
        <v>607</v>
      </c>
      <c r="E37" s="147"/>
      <c r="F37" s="147"/>
      <c r="G37" s="147"/>
      <c r="H37" s="147"/>
      <c r="I37" s="147"/>
      <c r="J37" s="147"/>
      <c r="K37" s="147"/>
    </row>
    <row r="38" customFormat="false" ht="15" hidden="false" customHeight="true" outlineLevel="0" collapsed="false">
      <c r="C38" s="148" t="s">
        <v>197</v>
      </c>
      <c r="D38" s="149" t="s">
        <v>619</v>
      </c>
      <c r="E38" s="149"/>
      <c r="F38" s="149"/>
      <c r="G38" s="149"/>
      <c r="H38" s="149"/>
      <c r="I38" s="149"/>
      <c r="J38" s="149"/>
      <c r="K38" s="149"/>
    </row>
    <row r="39" customFormat="false" ht="15" hidden="false" customHeight="false" outlineLevel="0" collapsed="false">
      <c r="C39" s="148"/>
      <c r="D39" s="149"/>
      <c r="E39" s="149"/>
      <c r="F39" s="149"/>
      <c r="G39" s="149"/>
      <c r="H39" s="149"/>
      <c r="I39" s="149"/>
      <c r="J39" s="149"/>
      <c r="K39" s="149"/>
    </row>
    <row r="40" customFormat="false" ht="15.75" hidden="false" customHeight="false" outlineLevel="0" collapsed="false">
      <c r="C40" s="148"/>
      <c r="D40" s="149"/>
      <c r="E40" s="149"/>
      <c r="F40" s="149"/>
      <c r="G40" s="149"/>
      <c r="H40" s="149"/>
      <c r="I40" s="149"/>
      <c r="J40" s="149"/>
      <c r="K40" s="149"/>
    </row>
  </sheetData>
  <mergeCells count="6">
    <mergeCell ref="B1:N2"/>
    <mergeCell ref="C7:D7"/>
    <mergeCell ref="J7:K7"/>
    <mergeCell ref="D37:K37"/>
    <mergeCell ref="C38:C40"/>
    <mergeCell ref="D38:K40"/>
  </mergeCells>
  <printOptions headings="false" gridLines="false" gridLinesSet="true" horizontalCentered="false" verticalCentered="false"/>
  <pageMargins left="0.315277777777778" right="0.315277777777778" top="0" bottom="0" header="0.511805555555555" footer="0.511805555555555"/>
  <pageSetup paperSize="77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4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T34" activeCellId="0" sqref="T34"/>
    </sheetView>
  </sheetViews>
  <sheetFormatPr defaultRowHeight="15"/>
  <cols>
    <col collapsed="false" hidden="false" max="1" min="1" style="82" width="1.70918367346939"/>
    <col collapsed="false" hidden="false" max="2" min="2" style="82" width="4.42857142857143"/>
    <col collapsed="false" hidden="false" max="3" min="3" style="82" width="15"/>
    <col collapsed="false" hidden="false" max="4" min="4" style="82" width="33.2908163265306"/>
    <col collapsed="false" hidden="false" max="5" min="5" style="82" width="4.70918367346939"/>
    <col collapsed="false" hidden="false" max="6" min="6" style="82" width="5.13775510204082"/>
    <col collapsed="false" hidden="false" max="7" min="7" style="82" width="5.85714285714286"/>
    <col collapsed="false" hidden="false" max="8" min="8" style="82" width="3.41836734693878"/>
    <col collapsed="false" hidden="false" max="9" min="9" style="82" width="4.86224489795918"/>
    <col collapsed="false" hidden="false" max="10" min="10" style="82" width="26"/>
    <col collapsed="false" hidden="false" max="11" min="11" style="82" width="15"/>
    <col collapsed="false" hidden="false" max="13" min="12" style="82" width="5.00510204081633"/>
    <col collapsed="false" hidden="false" max="14" min="14" style="82" width="5.28061224489796"/>
    <col collapsed="false" hidden="false" max="1025" min="15" style="82" width="10.8520408163265"/>
  </cols>
  <sheetData>
    <row r="1" customFormat="false" ht="15" hidden="false" customHeight="true" outlineLevel="0" collapsed="false">
      <c r="A1" s="0"/>
      <c r="B1" s="156" t="s">
        <v>620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customFormat="false" ht="15.75" hidden="false" customHeight="true" outlineLevel="0" collapsed="false">
      <c r="A2" s="0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customFormat="false" ht="4.5" hidden="false" customHeight="true" outlineLevel="0" collapsed="false">
      <c r="A3" s="0"/>
      <c r="B3" s="0"/>
      <c r="C3" s="0"/>
      <c r="D3" s="0"/>
      <c r="E3" s="0"/>
      <c r="F3" s="0"/>
      <c r="G3" s="0"/>
      <c r="H3" s="0"/>
      <c r="I3" s="0"/>
      <c r="J3" s="0"/>
      <c r="K3" s="0"/>
      <c r="L3" s="0"/>
      <c r="M3" s="0"/>
      <c r="N3" s="0"/>
    </row>
    <row r="4" customFormat="false" ht="15.75" hidden="false" customHeight="false" outlineLevel="0" collapsed="false">
      <c r="A4" s="0"/>
      <c r="B4" s="0"/>
      <c r="C4" s="84" t="s">
        <v>150</v>
      </c>
      <c r="D4" s="85" t="s">
        <v>519</v>
      </c>
      <c r="E4" s="0"/>
      <c r="F4" s="0"/>
      <c r="G4" s="0"/>
      <c r="H4" s="0"/>
      <c r="I4" s="0"/>
      <c r="J4" s="0"/>
      <c r="K4" s="86" t="s">
        <v>152</v>
      </c>
      <c r="L4" s="148" t="s">
        <v>153</v>
      </c>
      <c r="M4" s="0"/>
      <c r="N4" s="0"/>
    </row>
    <row r="5" customFormat="false" ht="15.75" hidden="false" customHeight="false" outlineLevel="0" collapsed="false">
      <c r="A5" s="0"/>
      <c r="B5" s="0"/>
      <c r="C5" s="88"/>
      <c r="D5" s="89"/>
      <c r="E5" s="0"/>
      <c r="F5" s="0"/>
      <c r="G5" s="0"/>
      <c r="H5" s="0"/>
      <c r="I5" s="0"/>
      <c r="J5" s="0"/>
      <c r="K5" s="86" t="s">
        <v>154</v>
      </c>
      <c r="L5" s="148" t="n">
        <v>28</v>
      </c>
      <c r="M5" s="90" t="n">
        <v>14</v>
      </c>
      <c r="N5" s="0"/>
    </row>
    <row r="6" customFormat="false" ht="3" hidden="false" customHeight="true" outlineLevel="0" collapsed="false">
      <c r="A6" s="0"/>
      <c r="B6" s="0"/>
      <c r="C6" s="0"/>
      <c r="D6" s="0"/>
      <c r="E6" s="0"/>
      <c r="F6" s="0"/>
      <c r="G6" s="0"/>
      <c r="H6" s="0"/>
      <c r="I6" s="0"/>
      <c r="J6" s="0"/>
      <c r="K6" s="0"/>
      <c r="L6" s="0"/>
      <c r="M6" s="0"/>
      <c r="N6" s="0"/>
    </row>
    <row r="7" customFormat="false" ht="15" hidden="false" customHeight="true" outlineLevel="0" collapsed="false">
      <c r="A7" s="0"/>
      <c r="B7" s="91" t="s">
        <v>155</v>
      </c>
      <c r="C7" s="92" t="s">
        <v>156</v>
      </c>
      <c r="D7" s="92"/>
      <c r="E7" s="93" t="s">
        <v>157</v>
      </c>
      <c r="F7" s="94" t="s">
        <v>158</v>
      </c>
      <c r="G7" s="95" t="s">
        <v>115</v>
      </c>
      <c r="H7" s="96"/>
      <c r="I7" s="91" t="s">
        <v>155</v>
      </c>
      <c r="J7" s="92" t="s">
        <v>159</v>
      </c>
      <c r="K7" s="92"/>
      <c r="L7" s="93" t="s">
        <v>158</v>
      </c>
      <c r="M7" s="94" t="s">
        <v>157</v>
      </c>
      <c r="N7" s="95" t="s">
        <v>115</v>
      </c>
    </row>
    <row r="8" customFormat="false" ht="15" hidden="false" customHeight="false" outlineLevel="0" collapsed="false">
      <c r="A8" s="0"/>
      <c r="B8" s="97" t="n">
        <v>1</v>
      </c>
      <c r="C8" s="98" t="s">
        <v>160</v>
      </c>
      <c r="D8" s="99" t="s">
        <v>590</v>
      </c>
      <c r="E8" s="100" t="n">
        <v>75</v>
      </c>
      <c r="F8" s="101" t="n">
        <v>57</v>
      </c>
      <c r="G8" s="102" t="n">
        <f aca="false">E8-F8</f>
        <v>18</v>
      </c>
      <c r="H8" s="0"/>
      <c r="I8" s="97" t="n">
        <v>2</v>
      </c>
      <c r="J8" s="99" t="s">
        <v>621</v>
      </c>
      <c r="K8" s="98" t="s">
        <v>163</v>
      </c>
      <c r="L8" s="99" t="n">
        <v>80</v>
      </c>
      <c r="M8" s="103" t="n">
        <v>75</v>
      </c>
      <c r="N8" s="104" t="n">
        <f aca="false">M8-L8</f>
        <v>-5</v>
      </c>
    </row>
    <row r="9" customFormat="false" ht="15" hidden="false" customHeight="false" outlineLevel="0" collapsed="false">
      <c r="A9" s="0"/>
      <c r="B9" s="97" t="n">
        <v>3</v>
      </c>
      <c r="C9" s="98" t="s">
        <v>160</v>
      </c>
      <c r="D9" s="99" t="s">
        <v>615</v>
      </c>
      <c r="E9" s="100" t="n">
        <v>75</v>
      </c>
      <c r="F9" s="101" t="n">
        <v>70</v>
      </c>
      <c r="G9" s="102" t="n">
        <f aca="false">E9-F9</f>
        <v>5</v>
      </c>
      <c r="H9" s="0"/>
      <c r="I9" s="97" t="n">
        <v>6</v>
      </c>
      <c r="J9" s="99" t="s">
        <v>622</v>
      </c>
      <c r="K9" s="98" t="s">
        <v>163</v>
      </c>
      <c r="L9" s="99" t="n">
        <v>91</v>
      </c>
      <c r="M9" s="103" t="n">
        <v>70</v>
      </c>
      <c r="N9" s="104" t="n">
        <f aca="false">M9-L9</f>
        <v>-21</v>
      </c>
    </row>
    <row r="10" customFormat="false" ht="15" hidden="false" customHeight="false" outlineLevel="0" collapsed="false">
      <c r="A10" s="0"/>
      <c r="B10" s="97" t="n">
        <v>5</v>
      </c>
      <c r="C10" s="98" t="s">
        <v>160</v>
      </c>
      <c r="D10" s="99" t="s">
        <v>603</v>
      </c>
      <c r="E10" s="100" t="n">
        <v>67</v>
      </c>
      <c r="F10" s="101" t="n">
        <v>71</v>
      </c>
      <c r="G10" s="102" t="n">
        <f aca="false">E10-F10</f>
        <v>-4</v>
      </c>
      <c r="H10" s="0"/>
      <c r="I10" s="97" t="n">
        <v>7</v>
      </c>
      <c r="J10" s="99" t="s">
        <v>587</v>
      </c>
      <c r="K10" s="98" t="s">
        <v>163</v>
      </c>
      <c r="L10" s="99" t="n">
        <v>67</v>
      </c>
      <c r="M10" s="103" t="n">
        <v>72</v>
      </c>
      <c r="N10" s="104" t="n">
        <f aca="false">M10-L10</f>
        <v>5</v>
      </c>
    </row>
    <row r="11" customFormat="false" ht="15" hidden="false" customHeight="false" outlineLevel="0" collapsed="false">
      <c r="A11" s="0"/>
      <c r="B11" s="97" t="n">
        <v>8</v>
      </c>
      <c r="C11" s="98" t="s">
        <v>160</v>
      </c>
      <c r="D11" s="99" t="s">
        <v>623</v>
      </c>
      <c r="E11" s="100" t="n">
        <v>88</v>
      </c>
      <c r="F11" s="101" t="n">
        <v>73</v>
      </c>
      <c r="G11" s="102" t="n">
        <f aca="false">E11-F11</f>
        <v>15</v>
      </c>
      <c r="H11" s="0"/>
      <c r="I11" s="97" t="n">
        <v>9</v>
      </c>
      <c r="J11" s="99" t="s">
        <v>624</v>
      </c>
      <c r="K11" s="98" t="s">
        <v>163</v>
      </c>
      <c r="L11" s="99" t="n">
        <v>87</v>
      </c>
      <c r="M11" s="103" t="n">
        <v>78</v>
      </c>
      <c r="N11" s="104" t="n">
        <f aca="false">M11-L11</f>
        <v>-9</v>
      </c>
    </row>
    <row r="12" customFormat="false" ht="15" hidden="false" customHeight="false" outlineLevel="0" collapsed="false">
      <c r="A12" s="0"/>
      <c r="B12" s="97" t="n">
        <v>10</v>
      </c>
      <c r="C12" s="98" t="s">
        <v>160</v>
      </c>
      <c r="D12" s="99" t="s">
        <v>503</v>
      </c>
      <c r="E12" s="100" t="n">
        <v>74</v>
      </c>
      <c r="F12" s="101" t="n">
        <v>69</v>
      </c>
      <c r="G12" s="102" t="n">
        <f aca="false">E12-F12</f>
        <v>5</v>
      </c>
      <c r="H12" s="0"/>
      <c r="I12" s="97" t="n">
        <v>11</v>
      </c>
      <c r="J12" s="99" t="s">
        <v>604</v>
      </c>
      <c r="K12" s="98" t="s">
        <v>163</v>
      </c>
      <c r="L12" s="99" t="n">
        <v>87</v>
      </c>
      <c r="M12" s="103" t="n">
        <v>82</v>
      </c>
      <c r="N12" s="104" t="n">
        <f aca="false">M12-L12</f>
        <v>-5</v>
      </c>
    </row>
    <row r="13" customFormat="false" ht="15" hidden="false" customHeight="false" outlineLevel="0" collapsed="false">
      <c r="A13" s="0"/>
      <c r="B13" s="97" t="n">
        <v>12</v>
      </c>
      <c r="C13" s="98" t="s">
        <v>160</v>
      </c>
      <c r="D13" s="99" t="s">
        <v>625</v>
      </c>
      <c r="E13" s="100" t="n">
        <v>93</v>
      </c>
      <c r="F13" s="101" t="n">
        <v>75</v>
      </c>
      <c r="G13" s="102" t="n">
        <f aca="false">E13-F13</f>
        <v>18</v>
      </c>
      <c r="H13" s="0"/>
      <c r="I13" s="97" t="n">
        <v>13</v>
      </c>
      <c r="J13" s="99" t="s">
        <v>613</v>
      </c>
      <c r="K13" s="98" t="s">
        <v>163</v>
      </c>
      <c r="L13" s="99" t="n">
        <v>75</v>
      </c>
      <c r="M13" s="103" t="n">
        <v>76</v>
      </c>
      <c r="N13" s="104" t="n">
        <f aca="false">M13-L13</f>
        <v>1</v>
      </c>
    </row>
    <row r="14" customFormat="false" ht="15" hidden="false" customHeight="false" outlineLevel="0" collapsed="false">
      <c r="A14" s="0"/>
      <c r="B14" s="97" t="n">
        <v>14</v>
      </c>
      <c r="C14" s="98" t="s">
        <v>160</v>
      </c>
      <c r="D14" s="99" t="s">
        <v>626</v>
      </c>
      <c r="E14" s="100" t="n">
        <v>77</v>
      </c>
      <c r="F14" s="101" t="n">
        <v>70</v>
      </c>
      <c r="G14" s="102" t="n">
        <f aca="false">E14-F14</f>
        <v>7</v>
      </c>
      <c r="H14" s="0"/>
      <c r="I14" s="97" t="n">
        <v>15</v>
      </c>
      <c r="J14" s="99" t="s">
        <v>576</v>
      </c>
      <c r="K14" s="98" t="s">
        <v>163</v>
      </c>
      <c r="L14" s="99" t="n">
        <v>82</v>
      </c>
      <c r="M14" s="103" t="n">
        <v>69</v>
      </c>
      <c r="N14" s="104" t="n">
        <f aca="false">M14-L14</f>
        <v>-13</v>
      </c>
    </row>
    <row r="15" customFormat="false" ht="15" hidden="false" customHeight="false" outlineLevel="0" collapsed="false">
      <c r="A15" s="0"/>
      <c r="B15" s="97" t="n">
        <v>17</v>
      </c>
      <c r="C15" s="98" t="s">
        <v>160</v>
      </c>
      <c r="D15" s="99" t="s">
        <v>627</v>
      </c>
      <c r="E15" s="100" t="n">
        <v>87</v>
      </c>
      <c r="F15" s="101" t="n">
        <v>78</v>
      </c>
      <c r="G15" s="102" t="n">
        <f aca="false">E15-F15</f>
        <v>9</v>
      </c>
      <c r="H15" s="0"/>
      <c r="I15" s="97" t="n">
        <v>16</v>
      </c>
      <c r="J15" s="99" t="s">
        <v>590</v>
      </c>
      <c r="K15" s="98" t="s">
        <v>163</v>
      </c>
      <c r="L15" s="99" t="n">
        <v>69</v>
      </c>
      <c r="M15" s="103" t="n">
        <v>68</v>
      </c>
      <c r="N15" s="104" t="n">
        <f aca="false">M15-L15</f>
        <v>-1</v>
      </c>
    </row>
    <row r="16" customFormat="false" ht="15" hidden="false" customHeight="false" outlineLevel="0" collapsed="false">
      <c r="A16" s="0"/>
      <c r="B16" s="97" t="n">
        <v>21</v>
      </c>
      <c r="C16" s="98" t="s">
        <v>160</v>
      </c>
      <c r="D16" s="99" t="s">
        <v>622</v>
      </c>
      <c r="E16" s="100" t="n">
        <v>85</v>
      </c>
      <c r="F16" s="101" t="n">
        <v>88</v>
      </c>
      <c r="G16" s="102" t="n">
        <f aca="false">E16-F16</f>
        <v>-3</v>
      </c>
      <c r="H16" s="0"/>
      <c r="I16" s="97" t="n">
        <v>18</v>
      </c>
      <c r="J16" s="99" t="s">
        <v>615</v>
      </c>
      <c r="K16" s="98" t="s">
        <v>163</v>
      </c>
      <c r="L16" s="99" t="n">
        <v>84</v>
      </c>
      <c r="M16" s="103" t="n">
        <v>90</v>
      </c>
      <c r="N16" s="104" t="n">
        <f aca="false">M16-L16</f>
        <v>6</v>
      </c>
    </row>
    <row r="17" customFormat="false" ht="15" hidden="false" customHeight="false" outlineLevel="0" collapsed="false">
      <c r="A17" s="0"/>
      <c r="B17" s="97" t="n">
        <v>22</v>
      </c>
      <c r="C17" s="98" t="s">
        <v>160</v>
      </c>
      <c r="D17" s="99" t="s">
        <v>587</v>
      </c>
      <c r="E17" s="100" t="n">
        <v>74</v>
      </c>
      <c r="F17" s="101" t="n">
        <v>70</v>
      </c>
      <c r="G17" s="102" t="n">
        <f aca="false">E17-F17</f>
        <v>4</v>
      </c>
      <c r="H17" s="0"/>
      <c r="I17" s="97" t="n">
        <v>20</v>
      </c>
      <c r="J17" s="99" t="s">
        <v>603</v>
      </c>
      <c r="K17" s="98" t="s">
        <v>163</v>
      </c>
      <c r="L17" s="99" t="n">
        <v>70</v>
      </c>
      <c r="M17" s="103" t="n">
        <v>69</v>
      </c>
      <c r="N17" s="104" t="n">
        <f aca="false">M17-L17</f>
        <v>-1</v>
      </c>
    </row>
    <row r="18" customFormat="false" ht="15" hidden="false" customHeight="false" outlineLevel="0" collapsed="false">
      <c r="A18" s="0"/>
      <c r="B18" s="97" t="n">
        <v>24</v>
      </c>
      <c r="C18" s="98" t="s">
        <v>160</v>
      </c>
      <c r="D18" s="99" t="s">
        <v>624</v>
      </c>
      <c r="E18" s="100" t="n">
        <v>86</v>
      </c>
      <c r="F18" s="101" t="n">
        <v>75</v>
      </c>
      <c r="G18" s="102" t="n">
        <f aca="false">E18-F18</f>
        <v>11</v>
      </c>
      <c r="H18" s="0"/>
      <c r="I18" s="97" t="n">
        <v>23</v>
      </c>
      <c r="J18" s="99" t="s">
        <v>623</v>
      </c>
      <c r="K18" s="98" t="s">
        <v>163</v>
      </c>
      <c r="L18" s="99" t="n">
        <v>86</v>
      </c>
      <c r="M18" s="103" t="n">
        <v>68</v>
      </c>
      <c r="N18" s="104" t="n">
        <f aca="false">M18-L18</f>
        <v>-18</v>
      </c>
    </row>
    <row r="19" customFormat="false" ht="15" hidden="false" customHeight="false" outlineLevel="0" collapsed="false">
      <c r="A19" s="0"/>
      <c r="B19" s="97" t="n">
        <v>26</v>
      </c>
      <c r="C19" s="98" t="s">
        <v>160</v>
      </c>
      <c r="D19" s="99" t="s">
        <v>604</v>
      </c>
      <c r="E19" s="100" t="n">
        <v>69</v>
      </c>
      <c r="F19" s="101" t="n">
        <v>82</v>
      </c>
      <c r="G19" s="102" t="n">
        <f aca="false">E19-F19</f>
        <v>-13</v>
      </c>
      <c r="H19" s="0"/>
      <c r="I19" s="97" t="n">
        <v>25</v>
      </c>
      <c r="J19" s="99" t="s">
        <v>503</v>
      </c>
      <c r="K19" s="98" t="s">
        <v>163</v>
      </c>
      <c r="L19" s="99" t="n">
        <v>80</v>
      </c>
      <c r="M19" s="103" t="n">
        <v>66</v>
      </c>
      <c r="N19" s="104" t="n">
        <f aca="false">M19-L19</f>
        <v>-14</v>
      </c>
    </row>
    <row r="20" customFormat="false" ht="15" hidden="false" customHeight="false" outlineLevel="0" collapsed="false">
      <c r="A20" s="0"/>
      <c r="B20" s="97" t="n">
        <v>28</v>
      </c>
      <c r="C20" s="98" t="s">
        <v>160</v>
      </c>
      <c r="D20" s="99" t="s">
        <v>613</v>
      </c>
      <c r="E20" s="100" t="n">
        <v>92</v>
      </c>
      <c r="F20" s="101" t="n">
        <v>102</v>
      </c>
      <c r="G20" s="102" t="n">
        <f aca="false">E20-F20</f>
        <v>-10</v>
      </c>
      <c r="H20" s="0"/>
      <c r="I20" s="97" t="n">
        <v>27</v>
      </c>
      <c r="J20" s="99" t="s">
        <v>625</v>
      </c>
      <c r="K20" s="98" t="s">
        <v>163</v>
      </c>
      <c r="L20" s="99" t="n">
        <v>102</v>
      </c>
      <c r="M20" s="103" t="n">
        <v>88</v>
      </c>
      <c r="N20" s="104" t="n">
        <f aca="false">M20-L20</f>
        <v>-14</v>
      </c>
    </row>
    <row r="21" customFormat="false" ht="15" hidden="false" customHeight="false" outlineLevel="0" collapsed="false">
      <c r="A21" s="0"/>
      <c r="B21" s="97" t="n">
        <v>30</v>
      </c>
      <c r="C21" s="98" t="s">
        <v>160</v>
      </c>
      <c r="D21" s="99" t="s">
        <v>576</v>
      </c>
      <c r="E21" s="100" t="n">
        <v>76</v>
      </c>
      <c r="F21" s="101" t="n">
        <v>68</v>
      </c>
      <c r="G21" s="102" t="n">
        <f aca="false">E21-F21</f>
        <v>8</v>
      </c>
      <c r="H21" s="0"/>
      <c r="I21" s="97" t="n">
        <v>29</v>
      </c>
      <c r="J21" s="99" t="s">
        <v>628</v>
      </c>
      <c r="K21" s="98" t="s">
        <v>163</v>
      </c>
      <c r="L21" s="99" t="n">
        <v>79</v>
      </c>
      <c r="M21" s="103" t="n">
        <v>77</v>
      </c>
      <c r="N21" s="104" t="n">
        <f aca="false">M21-L21</f>
        <v>-2</v>
      </c>
    </row>
    <row r="22" customFormat="false" ht="15" hidden="false" customHeight="false" outlineLevel="0" collapsed="false">
      <c r="A22" s="0"/>
      <c r="B22" s="97"/>
      <c r="C22" s="98"/>
      <c r="D22" s="99"/>
      <c r="E22" s="100"/>
      <c r="F22" s="101"/>
      <c r="G22" s="102"/>
      <c r="H22" s="0"/>
      <c r="I22" s="97"/>
      <c r="J22" s="99"/>
      <c r="K22" s="98"/>
      <c r="L22" s="99"/>
      <c r="M22" s="103"/>
      <c r="N22" s="104"/>
    </row>
    <row r="23" customFormat="false" ht="15" hidden="false" customHeight="false" outlineLevel="0" collapsed="false">
      <c r="A23" s="0"/>
      <c r="B23" s="97"/>
      <c r="C23" s="98"/>
      <c r="D23" s="99"/>
      <c r="E23" s="100"/>
      <c r="F23" s="101"/>
      <c r="G23" s="102"/>
      <c r="H23" s="0"/>
      <c r="I23" s="97"/>
      <c r="J23" s="99"/>
      <c r="K23" s="98"/>
      <c r="L23" s="99"/>
      <c r="M23" s="103"/>
      <c r="N23" s="104"/>
    </row>
    <row r="24" customFormat="false" ht="15" hidden="false" customHeight="false" outlineLevel="0" collapsed="false">
      <c r="A24" s="0"/>
      <c r="B24" s="97"/>
      <c r="C24" s="98"/>
      <c r="D24" s="99"/>
      <c r="E24" s="100"/>
      <c r="F24" s="101"/>
      <c r="G24" s="102"/>
      <c r="H24" s="0"/>
      <c r="I24" s="97"/>
      <c r="J24" s="99"/>
      <c r="K24" s="98"/>
      <c r="L24" s="99"/>
      <c r="M24" s="103"/>
      <c r="N24" s="104"/>
    </row>
    <row r="25" customFormat="false" ht="15" hidden="false" customHeight="false" outlineLevel="0" collapsed="false">
      <c r="A25" s="0"/>
      <c r="B25" s="97"/>
      <c r="C25" s="98"/>
      <c r="D25" s="99"/>
      <c r="E25" s="100"/>
      <c r="F25" s="101"/>
      <c r="G25" s="102"/>
      <c r="H25" s="0"/>
      <c r="I25" s="97"/>
      <c r="J25" s="99"/>
      <c r="K25" s="98"/>
      <c r="L25" s="99"/>
      <c r="M25" s="103"/>
      <c r="N25" s="104"/>
    </row>
    <row r="26" customFormat="false" ht="15" hidden="false" customHeight="false" outlineLevel="0" collapsed="false">
      <c r="A26" s="0"/>
      <c r="B26" s="97"/>
      <c r="C26" s="99"/>
      <c r="D26" s="99"/>
      <c r="E26" s="100"/>
      <c r="F26" s="101"/>
      <c r="G26" s="102"/>
      <c r="H26" s="0"/>
      <c r="I26" s="97"/>
      <c r="J26" s="99"/>
      <c r="K26" s="99"/>
      <c r="L26" s="99"/>
      <c r="M26" s="103"/>
      <c r="N26" s="105"/>
    </row>
    <row r="27" customFormat="false" ht="15.75" hidden="false" customHeight="false" outlineLevel="0" collapsed="false">
      <c r="A27" s="0"/>
      <c r="B27" s="106"/>
      <c r="C27" s="107" t="s">
        <v>108</v>
      </c>
      <c r="D27" s="108"/>
      <c r="E27" s="109" t="n">
        <f aca="false">SUM(E8:E25)</f>
        <v>1118</v>
      </c>
      <c r="F27" s="109" t="n">
        <f aca="false">SUM(F8:F25)</f>
        <v>1048</v>
      </c>
      <c r="G27" s="110" t="n">
        <f aca="false">SUM(G8:G25)</f>
        <v>70</v>
      </c>
      <c r="H27" s="0"/>
      <c r="I27" s="106"/>
      <c r="J27" s="108"/>
      <c r="K27" s="108"/>
      <c r="L27" s="108" t="n">
        <f aca="false">SUM(L8:L25)</f>
        <v>1139</v>
      </c>
      <c r="M27" s="108" t="n">
        <f aca="false">SUM(M8:M25)</f>
        <v>1048</v>
      </c>
      <c r="N27" s="111" t="n">
        <f aca="false">SUM(N8:N25)</f>
        <v>-91</v>
      </c>
    </row>
    <row r="28" customFormat="false" ht="7.5" hidden="false" customHeight="true" outlineLevel="0" collapsed="false">
      <c r="A28" s="0"/>
      <c r="B28" s="0"/>
      <c r="C28" s="0"/>
      <c r="D28" s="0"/>
      <c r="E28" s="0"/>
      <c r="F28" s="0"/>
      <c r="G28" s="0"/>
      <c r="H28" s="0"/>
      <c r="I28" s="0"/>
      <c r="J28" s="0"/>
      <c r="K28" s="0"/>
      <c r="L28" s="0"/>
      <c r="M28" s="0"/>
    </row>
    <row r="29" customFormat="false" ht="15.75" hidden="false" customHeight="false" outlineLevel="0" collapsed="false">
      <c r="A29" s="0"/>
      <c r="B29" s="0"/>
      <c r="C29" s="0"/>
      <c r="D29" s="0"/>
      <c r="E29" s="112" t="s">
        <v>180</v>
      </c>
      <c r="F29" s="113" t="s">
        <v>181</v>
      </c>
      <c r="G29" s="0"/>
      <c r="H29" s="0"/>
      <c r="I29" s="0"/>
      <c r="J29" s="114"/>
      <c r="K29" s="115"/>
      <c r="L29" s="93" t="s">
        <v>7</v>
      </c>
      <c r="M29" s="95" t="s">
        <v>8</v>
      </c>
    </row>
    <row r="30" customFormat="false" ht="15" hidden="false" customHeight="false" outlineLevel="0" collapsed="false">
      <c r="A30" s="0"/>
      <c r="B30" s="0"/>
      <c r="C30" s="0"/>
      <c r="D30" s="116" t="s">
        <v>182</v>
      </c>
      <c r="E30" s="117" t="n">
        <f aca="false">E27</f>
        <v>1118</v>
      </c>
      <c r="F30" s="118" t="n">
        <f aca="false">E30/$M$5</f>
        <v>79.8571428571429</v>
      </c>
      <c r="G30" s="0"/>
      <c r="H30" s="0"/>
      <c r="I30" s="0"/>
      <c r="J30" s="119" t="s">
        <v>183</v>
      </c>
      <c r="K30" s="99"/>
      <c r="L30" s="120" t="n">
        <v>10</v>
      </c>
      <c r="M30" s="121" t="n">
        <v>4</v>
      </c>
    </row>
    <row r="31" customFormat="false" ht="15" hidden="false" customHeight="false" outlineLevel="0" collapsed="false">
      <c r="A31" s="0"/>
      <c r="B31" s="0"/>
      <c r="C31" s="0"/>
      <c r="D31" s="157" t="s">
        <v>184</v>
      </c>
      <c r="E31" s="101" t="n">
        <f aca="false">F27</f>
        <v>1048</v>
      </c>
      <c r="F31" s="102" t="n">
        <f aca="false">E31/$M$5</f>
        <v>74.8571428571429</v>
      </c>
      <c r="G31" s="0"/>
      <c r="H31" s="0"/>
      <c r="I31" s="0"/>
      <c r="J31" s="119" t="s">
        <v>185</v>
      </c>
      <c r="K31" s="99"/>
      <c r="L31" s="120" t="n">
        <v>3</v>
      </c>
      <c r="M31" s="121" t="n">
        <v>11</v>
      </c>
    </row>
    <row r="32" customFormat="false" ht="15.75" hidden="false" customHeight="false" outlineLevel="0" collapsed="false">
      <c r="A32" s="89"/>
      <c r="B32" s="89"/>
      <c r="C32" s="89"/>
      <c r="D32" s="157" t="s">
        <v>186</v>
      </c>
      <c r="E32" s="101" t="n">
        <f aca="false">M27</f>
        <v>1048</v>
      </c>
      <c r="F32" s="102" t="n">
        <f aca="false">E32/$M$5</f>
        <v>74.8571428571429</v>
      </c>
      <c r="G32" s="89"/>
      <c r="H32" s="89"/>
      <c r="I32" s="89"/>
      <c r="J32" s="125" t="s">
        <v>187</v>
      </c>
      <c r="K32" s="108"/>
      <c r="L32" s="126" t="n">
        <f aca="false">L30+L31</f>
        <v>13</v>
      </c>
      <c r="M32" s="127" t="n">
        <f aca="false">M30+M31</f>
        <v>15</v>
      </c>
    </row>
    <row r="33" customFormat="false" ht="15" hidden="false" customHeight="false" outlineLevel="0" collapsed="false">
      <c r="A33" s="89"/>
      <c r="B33" s="128"/>
      <c r="C33" s="89"/>
      <c r="D33" s="157" t="s">
        <v>188</v>
      </c>
      <c r="E33" s="101" t="n">
        <f aca="false">L27</f>
        <v>1139</v>
      </c>
      <c r="F33" s="102" t="n">
        <f aca="false">E33/$M$5</f>
        <v>81.3571428571429</v>
      </c>
      <c r="G33" s="89"/>
      <c r="H33" s="89"/>
      <c r="I33" s="89"/>
      <c r="J33" s="131"/>
      <c r="K33" s="132"/>
      <c r="L33" s="133" t="s">
        <v>189</v>
      </c>
      <c r="M33" s="134" t="s">
        <v>190</v>
      </c>
    </row>
    <row r="34" customFormat="false" ht="15" hidden="false" customHeight="false" outlineLevel="0" collapsed="false">
      <c r="A34" s="89"/>
      <c r="B34" s="128"/>
      <c r="C34" s="89"/>
      <c r="D34" s="157" t="s">
        <v>191</v>
      </c>
      <c r="E34" s="101" t="n">
        <f aca="false">E30+E32</f>
        <v>2166</v>
      </c>
      <c r="F34" s="102" t="n">
        <f aca="false">E34/$L$5</f>
        <v>77.3571428571429</v>
      </c>
      <c r="G34" s="89"/>
      <c r="H34" s="89"/>
      <c r="I34" s="89"/>
      <c r="J34" s="138" t="s">
        <v>192</v>
      </c>
      <c r="K34" s="139"/>
      <c r="L34" s="140" t="n">
        <v>18</v>
      </c>
      <c r="M34" s="141" t="n">
        <v>13</v>
      </c>
    </row>
    <row r="35" customFormat="false" ht="15.75" hidden="false" customHeight="false" outlineLevel="0" collapsed="false">
      <c r="A35" s="89"/>
      <c r="B35" s="128"/>
      <c r="C35" s="89"/>
      <c r="D35" s="129" t="s">
        <v>193</v>
      </c>
      <c r="E35" s="130" t="n">
        <f aca="false">E31+E33</f>
        <v>2187</v>
      </c>
      <c r="F35" s="110" t="n">
        <f aca="false">E35/$L$5</f>
        <v>78.1071428571429</v>
      </c>
      <c r="G35" s="89"/>
      <c r="H35" s="89"/>
      <c r="I35" s="89"/>
      <c r="J35" s="142" t="s">
        <v>194</v>
      </c>
      <c r="K35" s="108"/>
      <c r="L35" s="143" t="n">
        <v>6</v>
      </c>
      <c r="M35" s="144" t="n">
        <v>21</v>
      </c>
    </row>
    <row r="36" customFormat="false" ht="15.75" hidden="false" customHeight="false" outlineLevel="0" collapsed="false">
      <c r="A36" s="89"/>
      <c r="B36" s="128"/>
      <c r="C36" s="89"/>
      <c r="D36" s="145"/>
      <c r="E36" s="146"/>
      <c r="F36" s="146"/>
      <c r="G36" s="89"/>
      <c r="H36" s="89"/>
      <c r="I36" s="89"/>
      <c r="J36" s="0"/>
      <c r="K36" s="0"/>
    </row>
    <row r="37" customFormat="false" ht="15.75" hidden="false" customHeight="false" outlineLevel="0" collapsed="false">
      <c r="C37" s="86" t="s">
        <v>195</v>
      </c>
      <c r="D37" s="147" t="s">
        <v>629</v>
      </c>
      <c r="E37" s="147"/>
      <c r="F37" s="147"/>
      <c r="G37" s="147"/>
      <c r="H37" s="147"/>
      <c r="I37" s="147"/>
      <c r="J37" s="147"/>
      <c r="K37" s="147"/>
    </row>
    <row r="38" customFormat="false" ht="15" hidden="false" customHeight="true" outlineLevel="0" collapsed="false">
      <c r="C38" s="148" t="s">
        <v>197</v>
      </c>
      <c r="D38" s="149" t="s">
        <v>630</v>
      </c>
      <c r="E38" s="149"/>
      <c r="F38" s="149"/>
      <c r="G38" s="149"/>
      <c r="H38" s="149"/>
      <c r="I38" s="149"/>
      <c r="J38" s="149"/>
      <c r="K38" s="149"/>
    </row>
    <row r="39" customFormat="false" ht="15" hidden="false" customHeight="false" outlineLevel="0" collapsed="false">
      <c r="C39" s="148"/>
      <c r="D39" s="149"/>
      <c r="E39" s="149"/>
      <c r="F39" s="149"/>
      <c r="G39" s="149"/>
      <c r="H39" s="149"/>
      <c r="I39" s="149"/>
      <c r="J39" s="149"/>
      <c r="K39" s="149"/>
    </row>
    <row r="40" customFormat="false" ht="15.75" hidden="false" customHeight="false" outlineLevel="0" collapsed="false">
      <c r="C40" s="148"/>
      <c r="D40" s="149"/>
      <c r="E40" s="149"/>
      <c r="F40" s="149"/>
      <c r="G40" s="149"/>
      <c r="H40" s="149"/>
      <c r="I40" s="149"/>
      <c r="J40" s="149"/>
      <c r="K40" s="149"/>
    </row>
  </sheetData>
  <mergeCells count="6">
    <mergeCell ref="B1:N2"/>
    <mergeCell ref="C7:D7"/>
    <mergeCell ref="J7:K7"/>
    <mergeCell ref="D37:K37"/>
    <mergeCell ref="C38:C40"/>
    <mergeCell ref="D38:K40"/>
  </mergeCells>
  <printOptions headings="false" gridLines="false" gridLinesSet="true" horizontalCentered="false" verticalCentered="false"/>
  <pageMargins left="0.315277777777778" right="0.315277777777778" top="0" bottom="0" header="0.511805555555555" footer="0.511805555555555"/>
  <pageSetup paperSize="77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4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V34" activeCellId="0" sqref="V34"/>
    </sheetView>
  </sheetViews>
  <sheetFormatPr defaultRowHeight="15"/>
  <cols>
    <col collapsed="false" hidden="false" max="1" min="1" style="82" width="1.70918367346939"/>
    <col collapsed="false" hidden="false" max="2" min="2" style="82" width="4.42857142857143"/>
    <col collapsed="false" hidden="false" max="3" min="3" style="82" width="15"/>
    <col collapsed="false" hidden="false" max="4" min="4" style="82" width="33.2908163265306"/>
    <col collapsed="false" hidden="false" max="5" min="5" style="82" width="4.70918367346939"/>
    <col collapsed="false" hidden="false" max="6" min="6" style="82" width="5.13775510204082"/>
    <col collapsed="false" hidden="false" max="7" min="7" style="82" width="5.85714285714286"/>
    <col collapsed="false" hidden="false" max="8" min="8" style="82" width="3.41836734693878"/>
    <col collapsed="false" hidden="false" max="9" min="9" style="82" width="4.86224489795918"/>
    <col collapsed="false" hidden="false" max="10" min="10" style="82" width="26"/>
    <col collapsed="false" hidden="false" max="11" min="11" style="82" width="15"/>
    <col collapsed="false" hidden="false" max="13" min="12" style="82" width="4.42857142857143"/>
    <col collapsed="false" hidden="false" max="14" min="14" style="82" width="5.28061224489796"/>
    <col collapsed="false" hidden="false" max="1025" min="15" style="82" width="10.8520408163265"/>
  </cols>
  <sheetData>
    <row r="1" customFormat="false" ht="15" hidden="false" customHeight="true" outlineLevel="0" collapsed="false">
      <c r="A1" s="0"/>
      <c r="B1" s="156" t="s">
        <v>631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customFormat="false" ht="15.75" hidden="false" customHeight="true" outlineLevel="0" collapsed="false">
      <c r="A2" s="0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customFormat="false" ht="4.5" hidden="false" customHeight="true" outlineLevel="0" collapsed="false">
      <c r="A3" s="0"/>
      <c r="B3" s="0"/>
      <c r="C3" s="0"/>
      <c r="D3" s="0"/>
      <c r="E3" s="0"/>
      <c r="F3" s="0"/>
      <c r="G3" s="0"/>
      <c r="H3" s="0"/>
      <c r="I3" s="0"/>
      <c r="J3" s="0"/>
      <c r="K3" s="0"/>
      <c r="L3" s="0"/>
      <c r="M3" s="0"/>
      <c r="N3" s="0"/>
    </row>
    <row r="4" customFormat="false" ht="15.75" hidden="false" customHeight="false" outlineLevel="0" collapsed="false">
      <c r="A4" s="0"/>
      <c r="B4" s="0"/>
      <c r="C4" s="84" t="s">
        <v>150</v>
      </c>
      <c r="D4" s="85" t="s">
        <v>632</v>
      </c>
      <c r="E4" s="0"/>
      <c r="F4" s="0"/>
      <c r="G4" s="0"/>
      <c r="H4" s="0"/>
      <c r="I4" s="0"/>
      <c r="J4" s="0"/>
      <c r="K4" s="86" t="s">
        <v>152</v>
      </c>
      <c r="L4" s="148" t="s">
        <v>200</v>
      </c>
      <c r="M4" s="0"/>
      <c r="N4" s="0"/>
    </row>
    <row r="5" customFormat="false" ht="15.75" hidden="false" customHeight="false" outlineLevel="0" collapsed="false">
      <c r="A5" s="0"/>
      <c r="B5" s="0"/>
      <c r="C5" s="88"/>
      <c r="D5" s="89"/>
      <c r="E5" s="0"/>
      <c r="F5" s="0"/>
      <c r="G5" s="0"/>
      <c r="H5" s="0"/>
      <c r="I5" s="0"/>
      <c r="J5" s="0"/>
      <c r="K5" s="86" t="s">
        <v>154</v>
      </c>
      <c r="L5" s="148" t="n">
        <v>26</v>
      </c>
      <c r="M5" s="90" t="n">
        <v>13</v>
      </c>
      <c r="N5" s="0"/>
    </row>
    <row r="6" customFormat="false" ht="3" hidden="false" customHeight="true" outlineLevel="0" collapsed="false">
      <c r="A6" s="0"/>
      <c r="B6" s="0"/>
      <c r="C6" s="0"/>
      <c r="D6" s="0"/>
      <c r="E6" s="0"/>
      <c r="F6" s="0"/>
      <c r="G6" s="0"/>
      <c r="H6" s="0"/>
      <c r="I6" s="0"/>
      <c r="J6" s="0"/>
      <c r="K6" s="0"/>
      <c r="L6" s="0"/>
      <c r="M6" s="0"/>
      <c r="N6" s="0"/>
    </row>
    <row r="7" customFormat="false" ht="15" hidden="false" customHeight="true" outlineLevel="0" collapsed="false">
      <c r="A7" s="0"/>
      <c r="B7" s="91" t="s">
        <v>155</v>
      </c>
      <c r="C7" s="92" t="s">
        <v>156</v>
      </c>
      <c r="D7" s="92"/>
      <c r="E7" s="93" t="s">
        <v>157</v>
      </c>
      <c r="F7" s="94" t="s">
        <v>158</v>
      </c>
      <c r="G7" s="95" t="s">
        <v>115</v>
      </c>
      <c r="H7" s="96"/>
      <c r="I7" s="91" t="s">
        <v>155</v>
      </c>
      <c r="J7" s="92" t="s">
        <v>159</v>
      </c>
      <c r="K7" s="92"/>
      <c r="L7" s="93" t="s">
        <v>158</v>
      </c>
      <c r="M7" s="94" t="s">
        <v>157</v>
      </c>
      <c r="N7" s="95" t="s">
        <v>115</v>
      </c>
    </row>
    <row r="8" customFormat="false" ht="15" hidden="false" customHeight="false" outlineLevel="0" collapsed="false">
      <c r="A8" s="0"/>
      <c r="B8" s="97" t="n">
        <v>2</v>
      </c>
      <c r="C8" s="98" t="s">
        <v>160</v>
      </c>
      <c r="D8" s="99" t="s">
        <v>633</v>
      </c>
      <c r="E8" s="100" t="n">
        <v>72</v>
      </c>
      <c r="F8" s="101" t="n">
        <v>73</v>
      </c>
      <c r="G8" s="102" t="n">
        <f aca="false">E8-F8</f>
        <v>-1</v>
      </c>
      <c r="H8" s="0"/>
      <c r="I8" s="97" t="n">
        <v>3</v>
      </c>
      <c r="J8" s="99" t="s">
        <v>634</v>
      </c>
      <c r="K8" s="98" t="s">
        <v>163</v>
      </c>
      <c r="L8" s="99" t="n">
        <v>65</v>
      </c>
      <c r="M8" s="103" t="n">
        <v>78</v>
      </c>
      <c r="N8" s="104" t="n">
        <f aca="false">M8-L8</f>
        <v>13</v>
      </c>
    </row>
    <row r="9" customFormat="false" ht="15" hidden="false" customHeight="false" outlineLevel="0" collapsed="false">
      <c r="A9" s="0"/>
      <c r="B9" s="97" t="n">
        <v>4</v>
      </c>
      <c r="C9" s="98" t="s">
        <v>160</v>
      </c>
      <c r="D9" s="99" t="s">
        <v>604</v>
      </c>
      <c r="E9" s="100" t="n">
        <v>74</v>
      </c>
      <c r="F9" s="101" t="n">
        <v>83</v>
      </c>
      <c r="G9" s="102" t="n">
        <f aca="false">E9-F9</f>
        <v>-9</v>
      </c>
      <c r="H9" s="0"/>
      <c r="I9" s="97" t="n">
        <v>5</v>
      </c>
      <c r="J9" s="99" t="s">
        <v>635</v>
      </c>
      <c r="K9" s="98" t="s">
        <v>163</v>
      </c>
      <c r="L9" s="99" t="n">
        <v>88</v>
      </c>
      <c r="M9" s="103" t="n">
        <v>78</v>
      </c>
      <c r="N9" s="104" t="n">
        <f aca="false">M9-L9</f>
        <v>-10</v>
      </c>
    </row>
    <row r="10" customFormat="false" ht="15" hidden="false" customHeight="false" outlineLevel="0" collapsed="false">
      <c r="A10" s="0"/>
      <c r="B10" s="97" t="n">
        <v>6</v>
      </c>
      <c r="C10" s="98" t="s">
        <v>160</v>
      </c>
      <c r="D10" s="99" t="s">
        <v>622</v>
      </c>
      <c r="E10" s="100" t="n">
        <v>75</v>
      </c>
      <c r="F10" s="101" t="n">
        <v>85</v>
      </c>
      <c r="G10" s="102" t="n">
        <f aca="false">E10-F10</f>
        <v>-10</v>
      </c>
      <c r="H10" s="0"/>
      <c r="I10" s="97" t="n">
        <v>7</v>
      </c>
      <c r="J10" s="99" t="s">
        <v>636</v>
      </c>
      <c r="K10" s="98" t="s">
        <v>163</v>
      </c>
      <c r="L10" s="99" t="n">
        <v>84</v>
      </c>
      <c r="M10" s="103" t="n">
        <v>74</v>
      </c>
      <c r="N10" s="104" t="n">
        <f aca="false">M10-L10</f>
        <v>-10</v>
      </c>
    </row>
    <row r="11" customFormat="false" ht="15" hidden="false" customHeight="false" outlineLevel="0" collapsed="false">
      <c r="A11" s="0"/>
      <c r="B11" s="97" t="n">
        <v>9</v>
      </c>
      <c r="C11" s="98" t="s">
        <v>160</v>
      </c>
      <c r="D11" s="99" t="s">
        <v>637</v>
      </c>
      <c r="E11" s="100" t="n">
        <v>101</v>
      </c>
      <c r="F11" s="101" t="n">
        <v>82</v>
      </c>
      <c r="G11" s="102" t="n">
        <f aca="false">E11-F11</f>
        <v>19</v>
      </c>
      <c r="H11" s="0"/>
      <c r="I11" s="97" t="n">
        <v>8</v>
      </c>
      <c r="J11" s="99" t="s">
        <v>587</v>
      </c>
      <c r="K11" s="98" t="s">
        <v>163</v>
      </c>
      <c r="L11" s="99" t="n">
        <v>63</v>
      </c>
      <c r="M11" s="103" t="n">
        <v>69</v>
      </c>
      <c r="N11" s="104" t="n">
        <f aca="false">M11-L11</f>
        <v>6</v>
      </c>
    </row>
    <row r="12" customFormat="false" ht="15" hidden="false" customHeight="false" outlineLevel="0" collapsed="false">
      <c r="A12" s="0"/>
      <c r="B12" s="97" t="n">
        <v>12</v>
      </c>
      <c r="C12" s="98" t="s">
        <v>160</v>
      </c>
      <c r="D12" s="99" t="s">
        <v>634</v>
      </c>
      <c r="E12" s="100" t="n">
        <v>84</v>
      </c>
      <c r="F12" s="101" t="n">
        <v>75</v>
      </c>
      <c r="G12" s="102" t="n">
        <f aca="false">E12-F12</f>
        <v>9</v>
      </c>
      <c r="H12" s="0"/>
      <c r="I12" s="97" t="n">
        <v>11</v>
      </c>
      <c r="J12" s="99" t="s">
        <v>638</v>
      </c>
      <c r="K12" s="98" t="s">
        <v>163</v>
      </c>
      <c r="L12" s="99" t="n">
        <v>73</v>
      </c>
      <c r="M12" s="103" t="n">
        <v>71</v>
      </c>
      <c r="N12" s="104" t="n">
        <f aca="false">M12-L12</f>
        <v>-2</v>
      </c>
    </row>
    <row r="13" customFormat="false" ht="15" hidden="false" customHeight="false" outlineLevel="0" collapsed="false">
      <c r="A13" s="0"/>
      <c r="B13" s="97" t="n">
        <v>14</v>
      </c>
      <c r="C13" s="98" t="s">
        <v>160</v>
      </c>
      <c r="D13" s="99" t="s">
        <v>635</v>
      </c>
      <c r="E13" s="100" t="n">
        <v>99</v>
      </c>
      <c r="F13" s="101" t="n">
        <v>92</v>
      </c>
      <c r="G13" s="102" t="n">
        <f aca="false">E13-F13</f>
        <v>7</v>
      </c>
      <c r="H13" s="0"/>
      <c r="I13" s="97" t="n">
        <v>13</v>
      </c>
      <c r="J13" s="99" t="s">
        <v>604</v>
      </c>
      <c r="K13" s="98" t="s">
        <v>163</v>
      </c>
      <c r="L13" s="99" t="n">
        <v>70</v>
      </c>
      <c r="M13" s="103" t="n">
        <v>65</v>
      </c>
      <c r="N13" s="104" t="n">
        <f aca="false">M13-L13</f>
        <v>-5</v>
      </c>
    </row>
    <row r="14" customFormat="false" ht="15" hidden="false" customHeight="false" outlineLevel="0" collapsed="false">
      <c r="A14" s="0"/>
      <c r="B14" s="97" t="n">
        <v>16</v>
      </c>
      <c r="C14" s="98" t="s">
        <v>160</v>
      </c>
      <c r="D14" s="99" t="s">
        <v>636</v>
      </c>
      <c r="E14" s="100" t="n">
        <v>101</v>
      </c>
      <c r="F14" s="101" t="n">
        <v>62</v>
      </c>
      <c r="G14" s="102" t="n">
        <f aca="false">E14-F14</f>
        <v>39</v>
      </c>
      <c r="H14" s="0"/>
      <c r="I14" s="97" t="n">
        <v>15</v>
      </c>
      <c r="J14" s="99" t="s">
        <v>622</v>
      </c>
      <c r="K14" s="98" t="s">
        <v>163</v>
      </c>
      <c r="L14" s="99" t="n">
        <v>88</v>
      </c>
      <c r="M14" s="103" t="n">
        <v>91</v>
      </c>
      <c r="N14" s="104" t="n">
        <f aca="false">M14-L14</f>
        <v>3</v>
      </c>
    </row>
    <row r="15" customFormat="false" ht="15" hidden="false" customHeight="false" outlineLevel="0" collapsed="false">
      <c r="A15" s="0"/>
      <c r="B15" s="97" t="n">
        <v>17</v>
      </c>
      <c r="C15" s="98" t="s">
        <v>160</v>
      </c>
      <c r="D15" s="99" t="s">
        <v>587</v>
      </c>
      <c r="E15" s="100" t="n">
        <v>64</v>
      </c>
      <c r="F15" s="101" t="n">
        <v>69</v>
      </c>
      <c r="G15" s="102" t="n">
        <f aca="false">E15-F15</f>
        <v>-5</v>
      </c>
      <c r="H15" s="0"/>
      <c r="I15" s="97" t="n">
        <v>18</v>
      </c>
      <c r="J15" s="99" t="s">
        <v>637</v>
      </c>
      <c r="K15" s="98" t="s">
        <v>163</v>
      </c>
      <c r="L15" s="99" t="n">
        <v>70</v>
      </c>
      <c r="M15" s="103" t="n">
        <v>83</v>
      </c>
      <c r="N15" s="104" t="n">
        <f aca="false">M15-L15</f>
        <v>13</v>
      </c>
    </row>
    <row r="16" customFormat="false" ht="15" hidden="false" customHeight="false" outlineLevel="0" collapsed="false">
      <c r="A16" s="0"/>
      <c r="B16" s="97"/>
      <c r="C16" s="98"/>
      <c r="D16" s="99"/>
      <c r="E16" s="100"/>
      <c r="F16" s="101"/>
      <c r="G16" s="102"/>
      <c r="H16" s="0"/>
      <c r="I16" s="97"/>
      <c r="J16" s="99"/>
      <c r="K16" s="98"/>
      <c r="L16" s="99"/>
      <c r="M16" s="103"/>
      <c r="N16" s="104"/>
    </row>
    <row r="17" customFormat="false" ht="15" hidden="false" customHeight="false" outlineLevel="0" collapsed="false">
      <c r="A17" s="0"/>
      <c r="B17" s="97"/>
      <c r="C17" s="98"/>
      <c r="D17" s="98" t="s">
        <v>639</v>
      </c>
      <c r="E17" s="100"/>
      <c r="F17" s="101"/>
      <c r="G17" s="102"/>
      <c r="H17" s="0"/>
      <c r="I17" s="97"/>
      <c r="J17" s="98" t="s">
        <v>640</v>
      </c>
      <c r="K17" s="98"/>
      <c r="L17" s="99"/>
      <c r="M17" s="103"/>
      <c r="N17" s="104"/>
    </row>
    <row r="18" customFormat="false" ht="15" hidden="false" customHeight="false" outlineLevel="0" collapsed="false">
      <c r="A18" s="0"/>
      <c r="B18" s="97" t="n">
        <v>2</v>
      </c>
      <c r="C18" s="98" t="s">
        <v>160</v>
      </c>
      <c r="D18" s="99" t="s">
        <v>641</v>
      </c>
      <c r="E18" s="100" t="n">
        <v>69</v>
      </c>
      <c r="F18" s="101" t="n">
        <v>74</v>
      </c>
      <c r="G18" s="102" t="n">
        <f aca="false">E18-F18</f>
        <v>-5</v>
      </c>
      <c r="H18" s="0"/>
      <c r="I18" s="97" t="n">
        <v>1</v>
      </c>
      <c r="J18" s="99" t="s">
        <v>642</v>
      </c>
      <c r="K18" s="98" t="s">
        <v>163</v>
      </c>
      <c r="L18" s="99" t="n">
        <v>95</v>
      </c>
      <c r="M18" s="103" t="n">
        <v>53</v>
      </c>
      <c r="N18" s="104" t="n">
        <f aca="false">M18-L18</f>
        <v>-42</v>
      </c>
    </row>
    <row r="19" customFormat="false" ht="15" hidden="false" customHeight="false" outlineLevel="0" collapsed="false">
      <c r="A19" s="0"/>
      <c r="B19" s="97" t="n">
        <v>4</v>
      </c>
      <c r="C19" s="98" t="s">
        <v>160</v>
      </c>
      <c r="D19" s="99" t="s">
        <v>626</v>
      </c>
      <c r="E19" s="100" t="n">
        <v>77</v>
      </c>
      <c r="F19" s="101" t="n">
        <v>88</v>
      </c>
      <c r="G19" s="102" t="n">
        <f aca="false">E19-F19</f>
        <v>-11</v>
      </c>
      <c r="H19" s="0"/>
      <c r="I19" s="97" t="n">
        <v>3</v>
      </c>
      <c r="J19" s="99" t="s">
        <v>603</v>
      </c>
      <c r="K19" s="98" t="s">
        <v>163</v>
      </c>
      <c r="L19" s="99" t="n">
        <v>81</v>
      </c>
      <c r="M19" s="103" t="n">
        <v>69</v>
      </c>
      <c r="N19" s="104" t="n">
        <f aca="false">M19-L19</f>
        <v>-12</v>
      </c>
    </row>
    <row r="20" customFormat="false" ht="15" hidden="false" customHeight="false" outlineLevel="0" collapsed="false">
      <c r="A20" s="0"/>
      <c r="B20" s="97" t="n">
        <v>6</v>
      </c>
      <c r="C20" s="98" t="s">
        <v>160</v>
      </c>
      <c r="D20" s="99" t="s">
        <v>642</v>
      </c>
      <c r="E20" s="100" t="n">
        <v>80</v>
      </c>
      <c r="F20" s="101" t="n">
        <v>90</v>
      </c>
      <c r="G20" s="102" t="n">
        <f aca="false">E20-F20</f>
        <v>-10</v>
      </c>
      <c r="H20" s="0"/>
      <c r="I20" s="97" t="n">
        <v>5</v>
      </c>
      <c r="J20" s="99" t="s">
        <v>576</v>
      </c>
      <c r="K20" s="98" t="s">
        <v>163</v>
      </c>
      <c r="L20" s="99" t="n">
        <v>83</v>
      </c>
      <c r="M20" s="103" t="n">
        <v>72</v>
      </c>
      <c r="N20" s="104" t="n">
        <f aca="false">M20-L20</f>
        <v>-11</v>
      </c>
    </row>
    <row r="21" customFormat="false" ht="15" hidden="false" customHeight="false" outlineLevel="0" collapsed="false">
      <c r="A21" s="0"/>
      <c r="B21" s="97" t="n">
        <v>8</v>
      </c>
      <c r="C21" s="98" t="s">
        <v>160</v>
      </c>
      <c r="D21" s="99" t="s">
        <v>603</v>
      </c>
      <c r="E21" s="100" t="n">
        <v>82</v>
      </c>
      <c r="F21" s="101" t="n">
        <v>81</v>
      </c>
      <c r="G21" s="102" t="n">
        <f aca="false">E21-F21</f>
        <v>1</v>
      </c>
      <c r="H21" s="0"/>
      <c r="I21" s="97" t="n">
        <v>7</v>
      </c>
      <c r="J21" s="99" t="s">
        <v>643</v>
      </c>
      <c r="K21" s="98" t="s">
        <v>163</v>
      </c>
      <c r="L21" s="99" t="n">
        <v>70</v>
      </c>
      <c r="M21" s="103" t="n">
        <v>64</v>
      </c>
      <c r="N21" s="104" t="n">
        <f aca="false">M21-L21</f>
        <v>-6</v>
      </c>
    </row>
    <row r="22" customFormat="false" ht="15" hidden="false" customHeight="false" outlineLevel="0" collapsed="false">
      <c r="A22" s="0"/>
      <c r="B22" s="97" t="n">
        <v>10</v>
      </c>
      <c r="C22" s="98" t="s">
        <v>160</v>
      </c>
      <c r="D22" s="99" t="s">
        <v>576</v>
      </c>
      <c r="E22" s="100" t="n">
        <v>89</v>
      </c>
      <c r="F22" s="101" t="n">
        <v>71</v>
      </c>
      <c r="G22" s="102" t="n">
        <f aca="false">E22-F22</f>
        <v>18</v>
      </c>
      <c r="H22" s="0"/>
      <c r="I22" s="97" t="n">
        <v>9</v>
      </c>
      <c r="J22" s="99" t="s">
        <v>626</v>
      </c>
      <c r="K22" s="98" t="s">
        <v>163</v>
      </c>
      <c r="L22" s="99" t="n">
        <v>61</v>
      </c>
      <c r="M22" s="103" t="n">
        <v>49</v>
      </c>
      <c r="N22" s="104" t="n">
        <f aca="false">M22-L22</f>
        <v>-12</v>
      </c>
    </row>
    <row r="23" customFormat="false" ht="15" hidden="false" customHeight="false" outlineLevel="0" collapsed="false">
      <c r="A23" s="0"/>
      <c r="B23" s="97"/>
      <c r="C23" s="98"/>
      <c r="D23" s="99"/>
      <c r="E23" s="100"/>
      <c r="F23" s="101"/>
      <c r="G23" s="102"/>
      <c r="H23" s="0"/>
      <c r="I23" s="97"/>
      <c r="J23" s="99"/>
      <c r="K23" s="98"/>
      <c r="L23" s="99"/>
      <c r="M23" s="103"/>
      <c r="N23" s="104"/>
    </row>
    <row r="24" customFormat="false" ht="15" hidden="false" customHeight="false" outlineLevel="0" collapsed="false">
      <c r="A24" s="0"/>
      <c r="B24" s="97"/>
      <c r="C24" s="98"/>
      <c r="D24" s="99"/>
      <c r="E24" s="100"/>
      <c r="F24" s="101"/>
      <c r="G24" s="102"/>
      <c r="H24" s="0"/>
      <c r="I24" s="97"/>
      <c r="J24" s="99"/>
      <c r="K24" s="98"/>
      <c r="L24" s="99"/>
      <c r="M24" s="103"/>
      <c r="N24" s="104"/>
    </row>
    <row r="25" customFormat="false" ht="15" hidden="false" customHeight="false" outlineLevel="0" collapsed="false">
      <c r="A25" s="0"/>
      <c r="B25" s="97"/>
      <c r="C25" s="98"/>
      <c r="D25" s="99"/>
      <c r="E25" s="100"/>
      <c r="F25" s="101"/>
      <c r="G25" s="102"/>
      <c r="H25" s="0"/>
      <c r="I25" s="97"/>
      <c r="J25" s="99"/>
      <c r="K25" s="98"/>
      <c r="L25" s="99"/>
      <c r="M25" s="103"/>
      <c r="N25" s="104"/>
    </row>
    <row r="26" customFormat="false" ht="15" hidden="false" customHeight="false" outlineLevel="0" collapsed="false">
      <c r="A26" s="0"/>
      <c r="B26" s="97"/>
      <c r="C26" s="99"/>
      <c r="D26" s="99"/>
      <c r="E26" s="100"/>
      <c r="F26" s="101"/>
      <c r="G26" s="102"/>
      <c r="H26" s="0"/>
      <c r="I26" s="97"/>
      <c r="J26" s="99"/>
      <c r="K26" s="99"/>
      <c r="L26" s="99"/>
      <c r="M26" s="103"/>
      <c r="N26" s="105"/>
    </row>
    <row r="27" customFormat="false" ht="15.75" hidden="false" customHeight="false" outlineLevel="0" collapsed="false">
      <c r="A27" s="0"/>
      <c r="B27" s="106"/>
      <c r="C27" s="107" t="s">
        <v>108</v>
      </c>
      <c r="D27" s="108"/>
      <c r="E27" s="109" t="n">
        <f aca="false">SUM(E8:E25)</f>
        <v>1067</v>
      </c>
      <c r="F27" s="109" t="n">
        <f aca="false">SUM(F8:F25)</f>
        <v>1025</v>
      </c>
      <c r="G27" s="110" t="n">
        <f aca="false">SUM(G8:G25)</f>
        <v>42</v>
      </c>
      <c r="H27" s="0"/>
      <c r="I27" s="106"/>
      <c r="J27" s="108"/>
      <c r="K27" s="108"/>
      <c r="L27" s="108" t="n">
        <f aca="false">SUM(L8:L25)</f>
        <v>991</v>
      </c>
      <c r="M27" s="108" t="n">
        <f aca="false">SUM(M8:M25)</f>
        <v>916</v>
      </c>
      <c r="N27" s="111" t="n">
        <f aca="false">SUM(N8:N25)</f>
        <v>-75</v>
      </c>
    </row>
    <row r="28" customFormat="false" ht="7.5" hidden="false" customHeight="true" outlineLevel="0" collapsed="false">
      <c r="A28" s="0"/>
      <c r="B28" s="0"/>
      <c r="C28" s="0"/>
      <c r="D28" s="0"/>
      <c r="E28" s="0"/>
      <c r="F28" s="0"/>
      <c r="G28" s="0"/>
      <c r="H28" s="0"/>
      <c r="I28" s="0"/>
      <c r="J28" s="0"/>
      <c r="K28" s="0"/>
      <c r="L28" s="0"/>
      <c r="M28" s="0"/>
    </row>
    <row r="29" customFormat="false" ht="15.75" hidden="false" customHeight="false" outlineLevel="0" collapsed="false">
      <c r="A29" s="0"/>
      <c r="B29" s="0"/>
      <c r="C29" s="0"/>
      <c r="D29" s="0"/>
      <c r="E29" s="112" t="s">
        <v>180</v>
      </c>
      <c r="F29" s="113" t="s">
        <v>181</v>
      </c>
      <c r="G29" s="0"/>
      <c r="H29" s="0"/>
      <c r="I29" s="0"/>
      <c r="J29" s="114"/>
      <c r="K29" s="115"/>
      <c r="L29" s="93" t="s">
        <v>7</v>
      </c>
      <c r="M29" s="95" t="s">
        <v>8</v>
      </c>
    </row>
    <row r="30" customFormat="false" ht="15" hidden="false" customHeight="false" outlineLevel="0" collapsed="false">
      <c r="A30" s="0"/>
      <c r="B30" s="0"/>
      <c r="C30" s="0"/>
      <c r="D30" s="116" t="s">
        <v>182</v>
      </c>
      <c r="E30" s="117" t="n">
        <f aca="false">E27</f>
        <v>1067</v>
      </c>
      <c r="F30" s="118" t="n">
        <f aca="false">E30/$M$5</f>
        <v>82.0769230769231</v>
      </c>
      <c r="G30" s="0"/>
      <c r="H30" s="0"/>
      <c r="I30" s="0"/>
      <c r="J30" s="119" t="s">
        <v>183</v>
      </c>
      <c r="K30" s="99"/>
      <c r="L30" s="120" t="n">
        <v>6</v>
      </c>
      <c r="M30" s="121" t="n">
        <v>7</v>
      </c>
    </row>
    <row r="31" customFormat="false" ht="15" hidden="false" customHeight="false" outlineLevel="0" collapsed="false">
      <c r="A31" s="0"/>
      <c r="B31" s="0"/>
      <c r="C31" s="0"/>
      <c r="D31" s="157" t="s">
        <v>184</v>
      </c>
      <c r="E31" s="101" t="n">
        <f aca="false">F27</f>
        <v>1025</v>
      </c>
      <c r="F31" s="102" t="n">
        <f aca="false">E31/$M$5</f>
        <v>78.8461538461538</v>
      </c>
      <c r="G31" s="0"/>
      <c r="H31" s="0"/>
      <c r="I31" s="0"/>
      <c r="J31" s="119" t="s">
        <v>185</v>
      </c>
      <c r="K31" s="99"/>
      <c r="L31" s="120" t="n">
        <v>4</v>
      </c>
      <c r="M31" s="121" t="n">
        <v>9</v>
      </c>
    </row>
    <row r="32" customFormat="false" ht="15.75" hidden="false" customHeight="false" outlineLevel="0" collapsed="false">
      <c r="A32" s="89"/>
      <c r="B32" s="89"/>
      <c r="C32" s="89"/>
      <c r="D32" s="157" t="s">
        <v>186</v>
      </c>
      <c r="E32" s="101" t="n">
        <f aca="false">M27</f>
        <v>916</v>
      </c>
      <c r="F32" s="102" t="n">
        <f aca="false">E32/$M$5</f>
        <v>70.4615384615385</v>
      </c>
      <c r="G32" s="89"/>
      <c r="H32" s="89"/>
      <c r="I32" s="89"/>
      <c r="J32" s="125" t="s">
        <v>187</v>
      </c>
      <c r="K32" s="108"/>
      <c r="L32" s="126" t="n">
        <f aca="false">L30+L31</f>
        <v>10</v>
      </c>
      <c r="M32" s="127" t="n">
        <f aca="false">M30+M31</f>
        <v>16</v>
      </c>
    </row>
    <row r="33" customFormat="false" ht="15" hidden="false" customHeight="false" outlineLevel="0" collapsed="false">
      <c r="A33" s="89"/>
      <c r="B33" s="128"/>
      <c r="C33" s="89"/>
      <c r="D33" s="157" t="s">
        <v>188</v>
      </c>
      <c r="E33" s="101" t="n">
        <f aca="false">L27</f>
        <v>991</v>
      </c>
      <c r="F33" s="102" t="n">
        <f aca="false">E33/$M$5</f>
        <v>76.2307692307692</v>
      </c>
      <c r="G33" s="89"/>
      <c r="H33" s="89"/>
      <c r="I33" s="89"/>
      <c r="J33" s="131"/>
      <c r="K33" s="132"/>
      <c r="L33" s="133" t="s">
        <v>189</v>
      </c>
      <c r="M33" s="134" t="s">
        <v>190</v>
      </c>
    </row>
    <row r="34" customFormat="false" ht="15" hidden="false" customHeight="false" outlineLevel="0" collapsed="false">
      <c r="A34" s="89"/>
      <c r="B34" s="128"/>
      <c r="C34" s="89"/>
      <c r="D34" s="157" t="s">
        <v>191</v>
      </c>
      <c r="E34" s="101" t="n">
        <f aca="false">E30+E32</f>
        <v>1983</v>
      </c>
      <c r="F34" s="102" t="n">
        <f aca="false">E34/$L$5</f>
        <v>76.2692307692308</v>
      </c>
      <c r="G34" s="89"/>
      <c r="H34" s="89"/>
      <c r="I34" s="89"/>
      <c r="J34" s="138" t="s">
        <v>192</v>
      </c>
      <c r="K34" s="139"/>
      <c r="L34" s="140" t="n">
        <v>39</v>
      </c>
      <c r="M34" s="141" t="n">
        <v>11</v>
      </c>
    </row>
    <row r="35" customFormat="false" ht="15.75" hidden="false" customHeight="false" outlineLevel="0" collapsed="false">
      <c r="A35" s="89"/>
      <c r="B35" s="128"/>
      <c r="C35" s="89"/>
      <c r="D35" s="129" t="s">
        <v>193</v>
      </c>
      <c r="E35" s="130" t="n">
        <f aca="false">E31+E33</f>
        <v>2016</v>
      </c>
      <c r="F35" s="110" t="n">
        <f aca="false">E35/$L$5</f>
        <v>77.5384615384615</v>
      </c>
      <c r="G35" s="89"/>
      <c r="H35" s="89"/>
      <c r="I35" s="89"/>
      <c r="J35" s="142" t="s">
        <v>194</v>
      </c>
      <c r="K35" s="108"/>
      <c r="L35" s="143" t="n">
        <v>13</v>
      </c>
      <c r="M35" s="144" t="n">
        <v>42</v>
      </c>
    </row>
    <row r="36" customFormat="false" ht="15.75" hidden="false" customHeight="false" outlineLevel="0" collapsed="false">
      <c r="A36" s="89"/>
      <c r="B36" s="128"/>
      <c r="C36" s="89"/>
      <c r="D36" s="145"/>
      <c r="E36" s="146"/>
      <c r="F36" s="146"/>
      <c r="G36" s="89"/>
      <c r="H36" s="89"/>
      <c r="I36" s="89"/>
      <c r="J36" s="0"/>
      <c r="K36" s="0"/>
    </row>
    <row r="37" customFormat="false" ht="15.75" hidden="false" customHeight="false" outlineLevel="0" collapsed="false">
      <c r="C37" s="86" t="s">
        <v>195</v>
      </c>
      <c r="D37" s="147" t="s">
        <v>629</v>
      </c>
      <c r="E37" s="147"/>
      <c r="F37" s="147"/>
      <c r="G37" s="147"/>
      <c r="H37" s="147"/>
      <c r="I37" s="147"/>
      <c r="J37" s="147"/>
      <c r="K37" s="147"/>
    </row>
    <row r="38" customFormat="false" ht="15" hidden="false" customHeight="true" outlineLevel="0" collapsed="false">
      <c r="C38" s="148" t="s">
        <v>197</v>
      </c>
      <c r="D38" s="149" t="s">
        <v>644</v>
      </c>
      <c r="E38" s="149"/>
      <c r="F38" s="149"/>
      <c r="G38" s="149"/>
      <c r="H38" s="149"/>
      <c r="I38" s="149"/>
      <c r="J38" s="149"/>
      <c r="K38" s="149"/>
    </row>
    <row r="39" customFormat="false" ht="15" hidden="false" customHeight="false" outlineLevel="0" collapsed="false">
      <c r="C39" s="148"/>
      <c r="D39" s="149"/>
      <c r="E39" s="149"/>
      <c r="F39" s="149"/>
      <c r="G39" s="149"/>
      <c r="H39" s="149"/>
      <c r="I39" s="149"/>
      <c r="J39" s="149"/>
      <c r="K39" s="149"/>
    </row>
    <row r="40" customFormat="false" ht="15.75" hidden="false" customHeight="false" outlineLevel="0" collapsed="false">
      <c r="C40" s="148"/>
      <c r="D40" s="149"/>
      <c r="E40" s="149"/>
      <c r="F40" s="149"/>
      <c r="G40" s="149"/>
      <c r="H40" s="149"/>
      <c r="I40" s="149"/>
      <c r="J40" s="149"/>
      <c r="K40" s="149"/>
    </row>
  </sheetData>
  <mergeCells count="6">
    <mergeCell ref="B1:N2"/>
    <mergeCell ref="C7:D7"/>
    <mergeCell ref="J7:K7"/>
    <mergeCell ref="D37:K37"/>
    <mergeCell ref="C38:C40"/>
    <mergeCell ref="D38:K40"/>
  </mergeCells>
  <printOptions headings="false" gridLines="false" gridLinesSet="true" horizontalCentered="false" verticalCentered="false"/>
  <pageMargins left="0.315277777777778" right="0.315277777777778" top="0" bottom="0" header="0.511805555555555" footer="0.511805555555555"/>
  <pageSetup paperSize="77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4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N26" activeCellId="0" sqref="N26"/>
    </sheetView>
  </sheetViews>
  <sheetFormatPr defaultRowHeight="15"/>
  <cols>
    <col collapsed="false" hidden="false" max="1" min="1" style="82" width="1.70918367346939"/>
    <col collapsed="false" hidden="false" max="2" min="2" style="82" width="4.42857142857143"/>
    <col collapsed="false" hidden="false" max="3" min="3" style="82" width="15"/>
    <col collapsed="false" hidden="false" max="4" min="4" style="82" width="33.2908163265306"/>
    <col collapsed="false" hidden="false" max="5" min="5" style="82" width="4.70918367346939"/>
    <col collapsed="false" hidden="false" max="6" min="6" style="82" width="5.13775510204082"/>
    <col collapsed="false" hidden="false" max="7" min="7" style="82" width="5.85714285714286"/>
    <col collapsed="false" hidden="false" max="8" min="8" style="82" width="3.41836734693878"/>
    <col collapsed="false" hidden="false" max="9" min="9" style="82" width="4.86224489795918"/>
    <col collapsed="false" hidden="false" max="10" min="10" style="82" width="26"/>
    <col collapsed="false" hidden="false" max="11" min="11" style="82" width="15"/>
    <col collapsed="false" hidden="false" max="13" min="12" style="82" width="4.42857142857143"/>
    <col collapsed="false" hidden="false" max="14" min="14" style="82" width="5.28061224489796"/>
    <col collapsed="false" hidden="false" max="1025" min="15" style="82" width="10.8520408163265"/>
  </cols>
  <sheetData>
    <row r="1" customFormat="false" ht="15" hidden="false" customHeight="true" outlineLevel="0" collapsed="false">
      <c r="A1" s="0"/>
      <c r="B1" s="156" t="s">
        <v>645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P1" s="0"/>
    </row>
    <row r="2" customFormat="false" ht="15.75" hidden="false" customHeight="true" outlineLevel="0" collapsed="false">
      <c r="A2" s="0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P2" s="0"/>
    </row>
    <row r="3" customFormat="false" ht="4.5" hidden="false" customHeight="true" outlineLevel="0" collapsed="false">
      <c r="A3" s="0"/>
      <c r="B3" s="0"/>
      <c r="C3" s="0"/>
      <c r="D3" s="0"/>
      <c r="E3" s="0"/>
      <c r="F3" s="0"/>
      <c r="G3" s="0"/>
      <c r="H3" s="0"/>
      <c r="I3" s="0"/>
      <c r="J3" s="0"/>
      <c r="K3" s="0"/>
      <c r="L3" s="0"/>
      <c r="M3" s="0"/>
      <c r="N3" s="0"/>
      <c r="P3" s="0"/>
    </row>
    <row r="4" customFormat="false" ht="15.75" hidden="false" customHeight="false" outlineLevel="0" collapsed="false">
      <c r="A4" s="0"/>
      <c r="B4" s="0"/>
      <c r="C4" s="84" t="s">
        <v>150</v>
      </c>
      <c r="D4" s="85" t="s">
        <v>632</v>
      </c>
      <c r="E4" s="0"/>
      <c r="F4" s="0"/>
      <c r="G4" s="0"/>
      <c r="H4" s="0"/>
      <c r="I4" s="0"/>
      <c r="J4" s="0"/>
      <c r="K4" s="86" t="s">
        <v>152</v>
      </c>
      <c r="L4" s="87" t="s">
        <v>200</v>
      </c>
      <c r="M4" s="0"/>
      <c r="N4" s="0"/>
      <c r="P4" s="0"/>
    </row>
    <row r="5" customFormat="false" ht="15.75" hidden="false" customHeight="false" outlineLevel="0" collapsed="false">
      <c r="A5" s="0"/>
      <c r="B5" s="0"/>
      <c r="C5" s="88"/>
      <c r="D5" s="89"/>
      <c r="E5" s="0"/>
      <c r="F5" s="0"/>
      <c r="G5" s="0"/>
      <c r="H5" s="0"/>
      <c r="I5" s="0"/>
      <c r="J5" s="0"/>
      <c r="K5" s="86" t="s">
        <v>154</v>
      </c>
      <c r="L5" s="87" t="n">
        <v>22</v>
      </c>
      <c r="M5" s="90" t="n">
        <v>11</v>
      </c>
      <c r="N5" s="0"/>
      <c r="P5" s="0"/>
    </row>
    <row r="6" customFormat="false" ht="3" hidden="false" customHeight="true" outlineLevel="0" collapsed="false">
      <c r="A6" s="0"/>
      <c r="B6" s="0"/>
      <c r="C6" s="0"/>
      <c r="D6" s="0"/>
      <c r="E6" s="0"/>
      <c r="F6" s="0"/>
      <c r="G6" s="0"/>
      <c r="H6" s="0"/>
      <c r="I6" s="0"/>
      <c r="J6" s="0"/>
      <c r="K6" s="0"/>
      <c r="L6" s="0"/>
      <c r="M6" s="0"/>
      <c r="N6" s="0"/>
      <c r="P6" s="0"/>
    </row>
    <row r="7" customFormat="false" ht="15" hidden="false" customHeight="true" outlineLevel="0" collapsed="false">
      <c r="A7" s="0"/>
      <c r="B7" s="91" t="s">
        <v>155</v>
      </c>
      <c r="C7" s="92" t="s">
        <v>156</v>
      </c>
      <c r="D7" s="92"/>
      <c r="E7" s="93" t="s">
        <v>157</v>
      </c>
      <c r="F7" s="94" t="s">
        <v>158</v>
      </c>
      <c r="G7" s="95" t="s">
        <v>115</v>
      </c>
      <c r="H7" s="96"/>
      <c r="I7" s="91" t="s">
        <v>155</v>
      </c>
      <c r="J7" s="92" t="s">
        <v>159</v>
      </c>
      <c r="K7" s="92"/>
      <c r="L7" s="93" t="s">
        <v>158</v>
      </c>
      <c r="M7" s="94" t="s">
        <v>157</v>
      </c>
      <c r="N7" s="95" t="s">
        <v>115</v>
      </c>
      <c r="P7" s="0"/>
    </row>
    <row r="8" customFormat="false" ht="15" hidden="false" customHeight="false" outlineLevel="0" collapsed="false">
      <c r="A8" s="0"/>
      <c r="B8" s="97" t="n">
        <v>2</v>
      </c>
      <c r="C8" s="98" t="s">
        <v>160</v>
      </c>
      <c r="D8" s="99" t="s">
        <v>646</v>
      </c>
      <c r="E8" s="100" t="n">
        <v>61</v>
      </c>
      <c r="F8" s="101" t="n">
        <v>63</v>
      </c>
      <c r="G8" s="102" t="n">
        <f aca="false">E8-F8</f>
        <v>-2</v>
      </c>
      <c r="H8" s="0"/>
      <c r="I8" s="97" t="n">
        <v>1</v>
      </c>
      <c r="J8" s="99" t="s">
        <v>647</v>
      </c>
      <c r="K8" s="98" t="s">
        <v>163</v>
      </c>
      <c r="L8" s="99" t="n">
        <v>61</v>
      </c>
      <c r="M8" s="103" t="n">
        <v>72</v>
      </c>
      <c r="N8" s="104" t="n">
        <f aca="false">M8-L8</f>
        <v>11</v>
      </c>
      <c r="P8" s="0"/>
    </row>
    <row r="9" customFormat="false" ht="15" hidden="false" customHeight="false" outlineLevel="0" collapsed="false">
      <c r="A9" s="0"/>
      <c r="B9" s="97" t="n">
        <v>5</v>
      </c>
      <c r="C9" s="98" t="s">
        <v>160</v>
      </c>
      <c r="D9" s="99" t="s">
        <v>590</v>
      </c>
      <c r="E9" s="100" t="n">
        <v>66</v>
      </c>
      <c r="F9" s="101" t="n">
        <v>74</v>
      </c>
      <c r="G9" s="102" t="n">
        <f aca="false">E9-F9</f>
        <v>-8</v>
      </c>
      <c r="H9" s="0"/>
      <c r="I9" s="97" t="n">
        <v>3</v>
      </c>
      <c r="J9" s="99" t="s">
        <v>648</v>
      </c>
      <c r="K9" s="98" t="s">
        <v>163</v>
      </c>
      <c r="L9" s="99" t="n">
        <v>72</v>
      </c>
      <c r="M9" s="103" t="n">
        <v>80</v>
      </c>
      <c r="N9" s="104" t="n">
        <f aca="false">M9-L9</f>
        <v>8</v>
      </c>
      <c r="P9" s="0"/>
    </row>
    <row r="10" customFormat="false" ht="15" hidden="false" customHeight="false" outlineLevel="0" collapsed="false">
      <c r="A10" s="0"/>
      <c r="B10" s="97" t="n">
        <v>7</v>
      </c>
      <c r="C10" s="98" t="s">
        <v>160</v>
      </c>
      <c r="D10" s="99" t="s">
        <v>624</v>
      </c>
      <c r="E10" s="100" t="n">
        <v>87</v>
      </c>
      <c r="F10" s="101" t="n">
        <v>63</v>
      </c>
      <c r="G10" s="102" t="n">
        <f aca="false">E10-F10</f>
        <v>24</v>
      </c>
      <c r="H10" s="0"/>
      <c r="I10" s="97" t="n">
        <v>6</v>
      </c>
      <c r="J10" s="99" t="s">
        <v>649</v>
      </c>
      <c r="K10" s="98" t="s">
        <v>163</v>
      </c>
      <c r="L10" s="99" t="n">
        <v>52</v>
      </c>
      <c r="M10" s="103" t="n">
        <v>63</v>
      </c>
      <c r="N10" s="104" t="n">
        <f aca="false">M10-L10</f>
        <v>11</v>
      </c>
      <c r="P10" s="0"/>
    </row>
    <row r="11" customFormat="false" ht="15" hidden="false" customHeight="false" outlineLevel="0" collapsed="false">
      <c r="A11" s="0"/>
      <c r="B11" s="97" t="n">
        <v>9</v>
      </c>
      <c r="C11" s="98" t="s">
        <v>160</v>
      </c>
      <c r="D11" s="99" t="s">
        <v>576</v>
      </c>
      <c r="E11" s="100" t="n">
        <v>66</v>
      </c>
      <c r="F11" s="101" t="n">
        <v>64</v>
      </c>
      <c r="G11" s="102" t="n">
        <f aca="false">E11-F11</f>
        <v>2</v>
      </c>
      <c r="H11" s="0"/>
      <c r="I11" s="97" t="n">
        <v>8</v>
      </c>
      <c r="J11" s="99" t="s">
        <v>650</v>
      </c>
      <c r="K11" s="98" t="s">
        <v>163</v>
      </c>
      <c r="L11" s="99" t="n">
        <v>73</v>
      </c>
      <c r="M11" s="103" t="n">
        <v>62</v>
      </c>
      <c r="N11" s="104" t="n">
        <f aca="false">M11-L11</f>
        <v>-11</v>
      </c>
      <c r="P11" s="0"/>
    </row>
    <row r="12" customFormat="false" ht="15" hidden="false" customHeight="false" outlineLevel="0" collapsed="false">
      <c r="A12" s="0"/>
      <c r="B12" s="97" t="n">
        <v>11</v>
      </c>
      <c r="C12" s="98" t="s">
        <v>160</v>
      </c>
      <c r="D12" s="99" t="s">
        <v>603</v>
      </c>
      <c r="E12" s="100" t="n">
        <v>73</v>
      </c>
      <c r="F12" s="101" t="n">
        <v>95</v>
      </c>
      <c r="G12" s="102" t="n">
        <f aca="false">E12-F12</f>
        <v>-22</v>
      </c>
      <c r="H12" s="0"/>
      <c r="I12" s="97" t="n">
        <v>10</v>
      </c>
      <c r="J12" s="99" t="s">
        <v>651</v>
      </c>
      <c r="K12" s="98" t="s">
        <v>163</v>
      </c>
      <c r="L12" s="99" t="n">
        <v>68</v>
      </c>
      <c r="M12" s="103" t="n">
        <v>61</v>
      </c>
      <c r="N12" s="104" t="n">
        <f aca="false">M12-L12</f>
        <v>-7</v>
      </c>
      <c r="P12" s="0"/>
    </row>
    <row r="13" customFormat="false" ht="15" hidden="false" customHeight="false" outlineLevel="0" collapsed="false">
      <c r="A13" s="0"/>
      <c r="B13" s="97" t="n">
        <v>12</v>
      </c>
      <c r="C13" s="98" t="s">
        <v>160</v>
      </c>
      <c r="D13" s="99" t="s">
        <v>647</v>
      </c>
      <c r="E13" s="100" t="n">
        <v>70</v>
      </c>
      <c r="F13" s="101" t="n">
        <v>63</v>
      </c>
      <c r="G13" s="102" t="n">
        <f aca="false">E13-F13</f>
        <v>7</v>
      </c>
      <c r="H13" s="0"/>
      <c r="I13" s="97" t="n">
        <v>13</v>
      </c>
      <c r="J13" s="99" t="s">
        <v>646</v>
      </c>
      <c r="K13" s="98" t="s">
        <v>163</v>
      </c>
      <c r="L13" s="99" t="n">
        <v>75</v>
      </c>
      <c r="M13" s="103" t="n">
        <v>68</v>
      </c>
      <c r="N13" s="104" t="n">
        <f aca="false">M13-L13</f>
        <v>-7</v>
      </c>
      <c r="P13" s="0"/>
    </row>
    <row r="14" customFormat="false" ht="15" hidden="false" customHeight="false" outlineLevel="0" collapsed="false">
      <c r="A14" s="0"/>
      <c r="B14" s="97" t="n">
        <v>14</v>
      </c>
      <c r="C14" s="98" t="s">
        <v>160</v>
      </c>
      <c r="D14" s="99" t="s">
        <v>648</v>
      </c>
      <c r="E14" s="100" t="n">
        <v>80</v>
      </c>
      <c r="F14" s="101" t="n">
        <v>67</v>
      </c>
      <c r="G14" s="102" t="n">
        <f aca="false">E14-F14</f>
        <v>13</v>
      </c>
      <c r="H14" s="0"/>
      <c r="I14" s="97" t="n">
        <v>16</v>
      </c>
      <c r="J14" s="99" t="s">
        <v>590</v>
      </c>
      <c r="K14" s="98" t="s">
        <v>163</v>
      </c>
      <c r="L14" s="99" t="n">
        <v>59</v>
      </c>
      <c r="M14" s="103" t="n">
        <v>80</v>
      </c>
      <c r="N14" s="104" t="n">
        <f aca="false">M14-L14</f>
        <v>21</v>
      </c>
      <c r="P14" s="0"/>
    </row>
    <row r="15" customFormat="false" ht="15" hidden="false" customHeight="false" outlineLevel="0" collapsed="false">
      <c r="A15" s="0"/>
      <c r="B15" s="97" t="n">
        <v>17</v>
      </c>
      <c r="C15" s="98" t="s">
        <v>160</v>
      </c>
      <c r="D15" s="99" t="s">
        <v>649</v>
      </c>
      <c r="E15" s="100" t="n">
        <v>80</v>
      </c>
      <c r="F15" s="101" t="n">
        <v>68</v>
      </c>
      <c r="G15" s="102" t="n">
        <f aca="false">E15-F15</f>
        <v>12</v>
      </c>
      <c r="H15" s="0"/>
      <c r="I15" s="97" t="n">
        <v>18</v>
      </c>
      <c r="J15" s="99" t="s">
        <v>624</v>
      </c>
      <c r="K15" s="98" t="s">
        <v>163</v>
      </c>
      <c r="L15" s="99" t="n">
        <v>78</v>
      </c>
      <c r="M15" s="103" t="n">
        <v>71</v>
      </c>
      <c r="N15" s="104" t="n">
        <f aca="false">M15-L15</f>
        <v>-7</v>
      </c>
      <c r="P15" s="0"/>
    </row>
    <row r="16" customFormat="false" ht="15" hidden="false" customHeight="false" outlineLevel="0" collapsed="false">
      <c r="A16" s="0"/>
      <c r="B16" s="97" t="n">
        <v>19</v>
      </c>
      <c r="C16" s="98" t="s">
        <v>160</v>
      </c>
      <c r="D16" s="99" t="s">
        <v>650</v>
      </c>
      <c r="E16" s="100" t="n">
        <v>80</v>
      </c>
      <c r="F16" s="101" t="n">
        <v>59</v>
      </c>
      <c r="G16" s="102" t="n">
        <f aca="false">E16-F16</f>
        <v>21</v>
      </c>
      <c r="H16" s="0"/>
      <c r="I16" s="97" t="n">
        <v>20</v>
      </c>
      <c r="J16" s="99" t="s">
        <v>576</v>
      </c>
      <c r="K16" s="98" t="s">
        <v>163</v>
      </c>
      <c r="L16" s="99" t="n">
        <v>75</v>
      </c>
      <c r="M16" s="103" t="n">
        <v>62</v>
      </c>
      <c r="N16" s="104" t="n">
        <f aca="false">M16-L16</f>
        <v>-13</v>
      </c>
      <c r="P16" s="0"/>
    </row>
    <row r="17" customFormat="false" ht="15" hidden="false" customHeight="false" outlineLevel="0" collapsed="false">
      <c r="A17" s="0"/>
      <c r="B17" s="97" t="n">
        <v>21</v>
      </c>
      <c r="C17" s="98" t="s">
        <v>160</v>
      </c>
      <c r="D17" s="99" t="s">
        <v>651</v>
      </c>
      <c r="E17" s="100" t="n">
        <v>90</v>
      </c>
      <c r="F17" s="101" t="n">
        <v>88</v>
      </c>
      <c r="G17" s="102" t="n">
        <f aca="false">E17-F17</f>
        <v>2</v>
      </c>
      <c r="H17" s="0"/>
      <c r="I17" s="97" t="n">
        <v>22</v>
      </c>
      <c r="J17" s="99" t="s">
        <v>603</v>
      </c>
      <c r="K17" s="98" t="s">
        <v>163</v>
      </c>
      <c r="L17" s="99" t="n">
        <v>85</v>
      </c>
      <c r="M17" s="103" t="n">
        <v>77</v>
      </c>
      <c r="N17" s="104" t="n">
        <f aca="false">M17-L17</f>
        <v>-8</v>
      </c>
      <c r="P17" s="0"/>
    </row>
    <row r="18" customFormat="false" ht="15" hidden="false" customHeight="false" outlineLevel="0" collapsed="false">
      <c r="A18" s="0"/>
      <c r="B18" s="97"/>
      <c r="C18" s="98"/>
      <c r="D18" s="99"/>
      <c r="E18" s="100"/>
      <c r="F18" s="101"/>
      <c r="G18" s="102"/>
      <c r="H18" s="0"/>
      <c r="I18" s="97"/>
      <c r="J18" s="99"/>
      <c r="K18" s="98"/>
      <c r="L18" s="99"/>
      <c r="M18" s="103"/>
      <c r="N18" s="104"/>
      <c r="P18" s="0"/>
    </row>
    <row r="19" customFormat="false" ht="15" hidden="false" customHeight="false" outlineLevel="0" collapsed="false">
      <c r="A19" s="0"/>
      <c r="B19" s="97"/>
      <c r="C19" s="98"/>
      <c r="D19" s="98" t="s">
        <v>652</v>
      </c>
      <c r="E19" s="100"/>
      <c r="F19" s="101"/>
      <c r="G19" s="102"/>
      <c r="H19" s="0"/>
      <c r="I19" s="97"/>
      <c r="J19" s="98" t="s">
        <v>652</v>
      </c>
      <c r="K19" s="98"/>
      <c r="L19" s="99"/>
      <c r="M19" s="103"/>
      <c r="N19" s="104"/>
      <c r="P19" s="0"/>
    </row>
    <row r="20" customFormat="false" ht="15" hidden="false" customHeight="false" outlineLevel="0" collapsed="false">
      <c r="A20" s="0"/>
      <c r="B20" s="97" t="s">
        <v>653</v>
      </c>
      <c r="C20" s="98" t="s">
        <v>160</v>
      </c>
      <c r="D20" s="99" t="s">
        <v>638</v>
      </c>
      <c r="E20" s="100" t="n">
        <v>77</v>
      </c>
      <c r="F20" s="101" t="n">
        <v>63</v>
      </c>
      <c r="G20" s="102" t="n">
        <f aca="false">E20-F20</f>
        <v>14</v>
      </c>
      <c r="H20" s="0"/>
      <c r="I20" s="97" t="s">
        <v>654</v>
      </c>
      <c r="J20" s="99" t="s">
        <v>638</v>
      </c>
      <c r="K20" s="98" t="s">
        <v>163</v>
      </c>
      <c r="L20" s="99" t="n">
        <v>76</v>
      </c>
      <c r="M20" s="103" t="n">
        <v>73</v>
      </c>
      <c r="N20" s="104" t="n">
        <f aca="false">M20-L20</f>
        <v>-3</v>
      </c>
      <c r="P20" s="0"/>
    </row>
    <row r="21" customFormat="false" ht="15" hidden="false" customHeight="false" outlineLevel="0" collapsed="false">
      <c r="A21" s="0"/>
      <c r="B21" s="97"/>
      <c r="C21" s="98"/>
      <c r="D21" s="99"/>
      <c r="E21" s="100"/>
      <c r="F21" s="101"/>
      <c r="G21" s="102"/>
      <c r="H21" s="0"/>
      <c r="I21" s="97"/>
      <c r="J21" s="99"/>
      <c r="K21" s="98"/>
      <c r="L21" s="99"/>
      <c r="M21" s="103"/>
      <c r="N21" s="104"/>
      <c r="P21" s="226"/>
    </row>
    <row r="22" customFormat="false" ht="15" hidden="false" customHeight="false" outlineLevel="0" collapsed="false">
      <c r="A22" s="0"/>
      <c r="B22" s="97"/>
      <c r="C22" s="98"/>
      <c r="D22" s="99"/>
      <c r="E22" s="100"/>
      <c r="F22" s="101"/>
      <c r="G22" s="102"/>
      <c r="H22" s="0"/>
      <c r="I22" s="97"/>
      <c r="J22" s="99"/>
      <c r="K22" s="98"/>
      <c r="L22" s="99"/>
      <c r="M22" s="103"/>
      <c r="N22" s="104"/>
    </row>
    <row r="23" customFormat="false" ht="15" hidden="false" customHeight="false" outlineLevel="0" collapsed="false">
      <c r="A23" s="0"/>
      <c r="B23" s="97"/>
      <c r="C23" s="98"/>
      <c r="D23" s="99"/>
      <c r="E23" s="100"/>
      <c r="F23" s="101"/>
      <c r="G23" s="102"/>
      <c r="H23" s="0"/>
      <c r="I23" s="97"/>
      <c r="J23" s="99"/>
      <c r="K23" s="98"/>
      <c r="L23" s="99"/>
      <c r="M23" s="103"/>
      <c r="N23" s="104"/>
    </row>
    <row r="24" customFormat="false" ht="15" hidden="false" customHeight="false" outlineLevel="0" collapsed="false">
      <c r="A24" s="0"/>
      <c r="B24" s="97"/>
      <c r="C24" s="98"/>
      <c r="D24" s="99"/>
      <c r="E24" s="100"/>
      <c r="F24" s="101"/>
      <c r="G24" s="102"/>
      <c r="H24" s="0"/>
      <c r="I24" s="97"/>
      <c r="J24" s="99"/>
      <c r="K24" s="98"/>
      <c r="L24" s="99"/>
      <c r="M24" s="103"/>
      <c r="N24" s="104"/>
    </row>
    <row r="25" customFormat="false" ht="15" hidden="false" customHeight="false" outlineLevel="0" collapsed="false">
      <c r="A25" s="0"/>
      <c r="B25" s="97"/>
      <c r="C25" s="98"/>
      <c r="D25" s="99"/>
      <c r="E25" s="100"/>
      <c r="F25" s="101"/>
      <c r="G25" s="102"/>
      <c r="H25" s="0"/>
      <c r="I25" s="97"/>
      <c r="J25" s="99"/>
      <c r="K25" s="98"/>
      <c r="L25" s="99"/>
      <c r="M25" s="103"/>
      <c r="N25" s="104"/>
    </row>
    <row r="26" customFormat="false" ht="15" hidden="false" customHeight="false" outlineLevel="0" collapsed="false">
      <c r="A26" s="0"/>
      <c r="B26" s="97"/>
      <c r="C26" s="99"/>
      <c r="D26" s="99"/>
      <c r="E26" s="100"/>
      <c r="F26" s="101"/>
      <c r="G26" s="102"/>
      <c r="H26" s="0"/>
      <c r="I26" s="97"/>
      <c r="J26" s="99"/>
      <c r="K26" s="99"/>
      <c r="L26" s="99"/>
      <c r="M26" s="103"/>
      <c r="N26" s="105"/>
    </row>
    <row r="27" customFormat="false" ht="15.75" hidden="false" customHeight="false" outlineLevel="0" collapsed="false">
      <c r="A27" s="0"/>
      <c r="B27" s="106"/>
      <c r="C27" s="107" t="s">
        <v>108</v>
      </c>
      <c r="D27" s="108"/>
      <c r="E27" s="109" t="n">
        <f aca="false">SUM(E8:E25)</f>
        <v>830</v>
      </c>
      <c r="F27" s="109" t="n">
        <f aca="false">SUM(F8:F25)</f>
        <v>767</v>
      </c>
      <c r="G27" s="110" t="n">
        <f aca="false">SUM(G8:G25)</f>
        <v>63</v>
      </c>
      <c r="H27" s="0"/>
      <c r="I27" s="106"/>
      <c r="J27" s="108"/>
      <c r="K27" s="108"/>
      <c r="L27" s="108" t="n">
        <f aca="false">SUM(L8:L25)</f>
        <v>774</v>
      </c>
      <c r="M27" s="108" t="n">
        <f aca="false">SUM(M8:M25)</f>
        <v>769</v>
      </c>
      <c r="N27" s="110" t="n">
        <f aca="false">SUM(N8:N25)</f>
        <v>-5</v>
      </c>
    </row>
    <row r="28" customFormat="false" ht="7.5" hidden="false" customHeight="true" outlineLevel="0" collapsed="false">
      <c r="A28" s="0"/>
      <c r="B28" s="0"/>
      <c r="C28" s="0"/>
      <c r="D28" s="0"/>
      <c r="E28" s="0"/>
      <c r="F28" s="0"/>
      <c r="G28" s="0"/>
      <c r="H28" s="0"/>
      <c r="I28" s="0"/>
      <c r="J28" s="0"/>
      <c r="K28" s="0"/>
      <c r="L28" s="0"/>
      <c r="M28" s="0"/>
    </row>
    <row r="29" customFormat="false" ht="15.75" hidden="false" customHeight="false" outlineLevel="0" collapsed="false">
      <c r="A29" s="0"/>
      <c r="B29" s="0"/>
      <c r="C29" s="0"/>
      <c r="D29" s="0"/>
      <c r="E29" s="112" t="s">
        <v>180</v>
      </c>
      <c r="F29" s="113" t="s">
        <v>181</v>
      </c>
      <c r="G29" s="0"/>
      <c r="H29" s="0"/>
      <c r="I29" s="0"/>
      <c r="J29" s="114"/>
      <c r="K29" s="115"/>
      <c r="L29" s="93" t="s">
        <v>7</v>
      </c>
      <c r="M29" s="95" t="s">
        <v>8</v>
      </c>
    </row>
    <row r="30" customFormat="false" ht="15" hidden="false" customHeight="false" outlineLevel="0" collapsed="false">
      <c r="A30" s="0"/>
      <c r="B30" s="0"/>
      <c r="C30" s="0"/>
      <c r="D30" s="116" t="s">
        <v>182</v>
      </c>
      <c r="E30" s="117" t="n">
        <f aca="false">E27</f>
        <v>830</v>
      </c>
      <c r="F30" s="118" t="n">
        <f aca="false">E30/$M$5</f>
        <v>75.4545454545455</v>
      </c>
      <c r="G30" s="0"/>
      <c r="H30" s="0"/>
      <c r="I30" s="0"/>
      <c r="J30" s="119" t="s">
        <v>183</v>
      </c>
      <c r="K30" s="99"/>
      <c r="L30" s="120" t="n">
        <v>8</v>
      </c>
      <c r="M30" s="121" t="n">
        <v>3</v>
      </c>
    </row>
    <row r="31" customFormat="false" ht="15" hidden="false" customHeight="false" outlineLevel="0" collapsed="false">
      <c r="A31" s="0"/>
      <c r="B31" s="0"/>
      <c r="C31" s="0"/>
      <c r="D31" s="157" t="s">
        <v>184</v>
      </c>
      <c r="E31" s="101" t="n">
        <f aca="false">F27</f>
        <v>767</v>
      </c>
      <c r="F31" s="102" t="n">
        <f aca="false">E31/$M$5</f>
        <v>69.7272727272727</v>
      </c>
      <c r="G31" s="0"/>
      <c r="H31" s="0"/>
      <c r="I31" s="0"/>
      <c r="J31" s="119" t="s">
        <v>185</v>
      </c>
      <c r="K31" s="99"/>
      <c r="L31" s="120" t="n">
        <v>4</v>
      </c>
      <c r="M31" s="121" t="n">
        <v>7</v>
      </c>
    </row>
    <row r="32" customFormat="false" ht="15.75" hidden="false" customHeight="false" outlineLevel="0" collapsed="false">
      <c r="A32" s="89"/>
      <c r="B32" s="89"/>
      <c r="C32" s="89"/>
      <c r="D32" s="157" t="s">
        <v>186</v>
      </c>
      <c r="E32" s="101" t="n">
        <f aca="false">M27</f>
        <v>769</v>
      </c>
      <c r="F32" s="102" t="n">
        <f aca="false">E32/$M$5</f>
        <v>69.9090909090909</v>
      </c>
      <c r="G32" s="89"/>
      <c r="H32" s="89"/>
      <c r="I32" s="89"/>
      <c r="J32" s="125" t="s">
        <v>187</v>
      </c>
      <c r="K32" s="108"/>
      <c r="L32" s="126" t="n">
        <f aca="false">L30+L31</f>
        <v>12</v>
      </c>
      <c r="M32" s="127" t="n">
        <f aca="false">M30+M31</f>
        <v>10</v>
      </c>
    </row>
    <row r="33" customFormat="false" ht="15" hidden="false" customHeight="false" outlineLevel="0" collapsed="false">
      <c r="A33" s="89"/>
      <c r="B33" s="128"/>
      <c r="C33" s="89"/>
      <c r="D33" s="157" t="s">
        <v>188</v>
      </c>
      <c r="E33" s="101" t="n">
        <f aca="false">L27</f>
        <v>774</v>
      </c>
      <c r="F33" s="102" t="n">
        <f aca="false">E33/$M$5</f>
        <v>70.3636363636364</v>
      </c>
      <c r="G33" s="89"/>
      <c r="H33" s="89"/>
      <c r="I33" s="89"/>
      <c r="J33" s="224"/>
      <c r="K33" s="132"/>
      <c r="L33" s="133" t="s">
        <v>189</v>
      </c>
      <c r="M33" s="134" t="s">
        <v>190</v>
      </c>
    </row>
    <row r="34" customFormat="false" ht="15" hidden="false" customHeight="false" outlineLevel="0" collapsed="false">
      <c r="A34" s="89"/>
      <c r="B34" s="128"/>
      <c r="C34" s="89"/>
      <c r="D34" s="157" t="s">
        <v>191</v>
      </c>
      <c r="E34" s="101" t="n">
        <f aca="false">E30+E32</f>
        <v>1599</v>
      </c>
      <c r="F34" s="102" t="n">
        <f aca="false">E34/$L$5</f>
        <v>72.6818181818182</v>
      </c>
      <c r="G34" s="89"/>
      <c r="H34" s="89"/>
      <c r="I34" s="89"/>
      <c r="J34" s="138" t="s">
        <v>192</v>
      </c>
      <c r="K34" s="139"/>
      <c r="L34" s="140" t="n">
        <v>24</v>
      </c>
      <c r="M34" s="141" t="n">
        <v>22</v>
      </c>
    </row>
    <row r="35" customFormat="false" ht="15.75" hidden="false" customHeight="false" outlineLevel="0" collapsed="false">
      <c r="A35" s="89"/>
      <c r="B35" s="128"/>
      <c r="C35" s="89"/>
      <c r="D35" s="129" t="s">
        <v>193</v>
      </c>
      <c r="E35" s="130" t="n">
        <f aca="false">E31+E33</f>
        <v>1541</v>
      </c>
      <c r="F35" s="110" t="n">
        <f aca="false">E35/$L$5</f>
        <v>70.0454545454546</v>
      </c>
      <c r="G35" s="89"/>
      <c r="H35" s="89"/>
      <c r="I35" s="89"/>
      <c r="J35" s="142" t="s">
        <v>194</v>
      </c>
      <c r="K35" s="108"/>
      <c r="L35" s="143" t="n">
        <v>21</v>
      </c>
      <c r="M35" s="144" t="n">
        <v>13</v>
      </c>
    </row>
    <row r="36" customFormat="false" ht="15.75" hidden="false" customHeight="false" outlineLevel="0" collapsed="false">
      <c r="A36" s="89"/>
      <c r="B36" s="128"/>
      <c r="C36" s="89"/>
      <c r="D36" s="145"/>
      <c r="E36" s="146"/>
      <c r="F36" s="146"/>
      <c r="G36" s="89"/>
      <c r="H36" s="89"/>
      <c r="I36" s="89"/>
      <c r="J36" s="0"/>
      <c r="K36" s="0"/>
    </row>
    <row r="37" customFormat="false" ht="15.75" hidden="false" customHeight="false" outlineLevel="0" collapsed="false">
      <c r="C37" s="86" t="s">
        <v>195</v>
      </c>
      <c r="D37" s="147" t="s">
        <v>655</v>
      </c>
      <c r="E37" s="147"/>
      <c r="F37" s="147"/>
      <c r="G37" s="147"/>
      <c r="H37" s="147"/>
      <c r="I37" s="147"/>
      <c r="J37" s="147"/>
      <c r="K37" s="147"/>
    </row>
    <row r="38" customFormat="false" ht="15" hidden="false" customHeight="true" outlineLevel="0" collapsed="false">
      <c r="C38" s="148" t="s">
        <v>197</v>
      </c>
      <c r="D38" s="149" t="s">
        <v>656</v>
      </c>
      <c r="E38" s="149"/>
      <c r="F38" s="149"/>
      <c r="G38" s="149"/>
      <c r="H38" s="149"/>
      <c r="I38" s="149"/>
      <c r="J38" s="149"/>
      <c r="K38" s="149"/>
    </row>
    <row r="39" customFormat="false" ht="15" hidden="false" customHeight="false" outlineLevel="0" collapsed="false">
      <c r="C39" s="148"/>
      <c r="D39" s="149"/>
      <c r="E39" s="149"/>
      <c r="F39" s="149"/>
      <c r="G39" s="149"/>
      <c r="H39" s="149"/>
      <c r="I39" s="149"/>
      <c r="J39" s="149"/>
      <c r="K39" s="149"/>
    </row>
    <row r="40" customFormat="false" ht="15.75" hidden="false" customHeight="false" outlineLevel="0" collapsed="false">
      <c r="C40" s="148"/>
      <c r="D40" s="149"/>
      <c r="E40" s="149"/>
      <c r="F40" s="149"/>
      <c r="G40" s="149"/>
      <c r="H40" s="149"/>
      <c r="I40" s="149"/>
      <c r="J40" s="149"/>
      <c r="K40" s="149"/>
    </row>
  </sheetData>
  <mergeCells count="6">
    <mergeCell ref="B1:N2"/>
    <mergeCell ref="C7:D7"/>
    <mergeCell ref="J7:K7"/>
    <mergeCell ref="D37:K37"/>
    <mergeCell ref="C38:C40"/>
    <mergeCell ref="D38:K40"/>
  </mergeCells>
  <printOptions headings="false" gridLines="false" gridLinesSet="true" horizontalCentered="false" verticalCentered="false"/>
  <pageMargins left="0.315277777777778" right="0.315277777777778" top="0" bottom="0" header="0.511805555555555" footer="0.511805555555555"/>
  <pageSetup paperSize="77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4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50" activeCellId="0" sqref="J50"/>
    </sheetView>
  </sheetViews>
  <sheetFormatPr defaultRowHeight="15"/>
  <cols>
    <col collapsed="false" hidden="false" max="1" min="1" style="82" width="1.70918367346939"/>
    <col collapsed="false" hidden="false" max="2" min="2" style="82" width="4.42857142857143"/>
    <col collapsed="false" hidden="false" max="3" min="3" style="82" width="15"/>
    <col collapsed="false" hidden="false" max="4" min="4" style="82" width="33.2908163265306"/>
    <col collapsed="false" hidden="false" max="5" min="5" style="82" width="4.70918367346939"/>
    <col collapsed="false" hidden="false" max="6" min="6" style="82" width="5.13775510204082"/>
    <col collapsed="false" hidden="false" max="7" min="7" style="82" width="5.85714285714286"/>
    <col collapsed="false" hidden="false" max="8" min="8" style="82" width="3.41836734693878"/>
    <col collapsed="false" hidden="false" max="9" min="9" style="82" width="4.86224489795918"/>
    <col collapsed="false" hidden="false" max="10" min="10" style="82" width="26"/>
    <col collapsed="false" hidden="false" max="11" min="11" style="82" width="15"/>
    <col collapsed="false" hidden="false" max="13" min="12" style="82" width="4.42857142857143"/>
    <col collapsed="false" hidden="false" max="14" min="14" style="82" width="5.28061224489796"/>
    <col collapsed="false" hidden="false" max="1025" min="15" style="82" width="10.8520408163265"/>
  </cols>
  <sheetData>
    <row r="1" customFormat="false" ht="15" hidden="false" customHeight="true" outlineLevel="0" collapsed="false">
      <c r="A1" s="0"/>
      <c r="B1" s="156" t="s">
        <v>657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customFormat="false" ht="15.75" hidden="false" customHeight="true" outlineLevel="0" collapsed="false">
      <c r="A2" s="0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customFormat="false" ht="4.5" hidden="false" customHeight="true" outlineLevel="0" collapsed="false">
      <c r="A3" s="0"/>
      <c r="B3" s="0"/>
      <c r="C3" s="0"/>
      <c r="D3" s="0"/>
      <c r="E3" s="0"/>
      <c r="F3" s="0"/>
      <c r="G3" s="0"/>
      <c r="H3" s="0"/>
      <c r="I3" s="0"/>
      <c r="J3" s="0"/>
      <c r="K3" s="0"/>
      <c r="L3" s="0"/>
      <c r="M3" s="0"/>
      <c r="N3" s="0"/>
    </row>
    <row r="4" customFormat="false" ht="15.75" hidden="false" customHeight="false" outlineLevel="0" collapsed="false">
      <c r="A4" s="0"/>
      <c r="B4" s="0"/>
      <c r="C4" s="84" t="s">
        <v>150</v>
      </c>
      <c r="D4" s="85" t="s">
        <v>632</v>
      </c>
      <c r="E4" s="0"/>
      <c r="F4" s="0"/>
      <c r="G4" s="0"/>
      <c r="H4" s="0"/>
      <c r="I4" s="0"/>
      <c r="J4" s="0"/>
      <c r="K4" s="86" t="s">
        <v>152</v>
      </c>
      <c r="L4" s="87" t="s">
        <v>200</v>
      </c>
      <c r="M4" s="0"/>
      <c r="N4" s="0"/>
    </row>
    <row r="5" customFormat="false" ht="15.75" hidden="false" customHeight="false" outlineLevel="0" collapsed="false">
      <c r="A5" s="0"/>
      <c r="B5" s="0"/>
      <c r="C5" s="88"/>
      <c r="D5" s="89"/>
      <c r="E5" s="0"/>
      <c r="F5" s="0"/>
      <c r="G5" s="0"/>
      <c r="H5" s="0"/>
      <c r="I5" s="0"/>
      <c r="J5" s="0"/>
      <c r="K5" s="86" t="s">
        <v>154</v>
      </c>
      <c r="L5" s="87" t="n">
        <v>22</v>
      </c>
      <c r="M5" s="90" t="n">
        <v>11</v>
      </c>
      <c r="N5" s="0"/>
    </row>
    <row r="6" customFormat="false" ht="3" hidden="false" customHeight="true" outlineLevel="0" collapsed="false">
      <c r="A6" s="0"/>
      <c r="B6" s="0"/>
      <c r="C6" s="0"/>
      <c r="D6" s="0"/>
      <c r="E6" s="0"/>
      <c r="F6" s="0"/>
      <c r="G6" s="0"/>
      <c r="H6" s="0"/>
      <c r="I6" s="0"/>
      <c r="J6" s="0"/>
      <c r="K6" s="0"/>
      <c r="L6" s="0"/>
      <c r="M6" s="0"/>
      <c r="N6" s="0"/>
    </row>
    <row r="7" customFormat="false" ht="15" hidden="false" customHeight="true" outlineLevel="0" collapsed="false">
      <c r="A7" s="0"/>
      <c r="B7" s="91" t="s">
        <v>155</v>
      </c>
      <c r="C7" s="92" t="s">
        <v>156</v>
      </c>
      <c r="D7" s="92"/>
      <c r="E7" s="93" t="s">
        <v>157</v>
      </c>
      <c r="F7" s="94" t="s">
        <v>158</v>
      </c>
      <c r="G7" s="95" t="s">
        <v>115</v>
      </c>
      <c r="H7" s="96"/>
      <c r="I7" s="91" t="s">
        <v>155</v>
      </c>
      <c r="J7" s="92" t="s">
        <v>159</v>
      </c>
      <c r="K7" s="92"/>
      <c r="L7" s="93" t="s">
        <v>158</v>
      </c>
      <c r="M7" s="94" t="s">
        <v>157</v>
      </c>
      <c r="N7" s="95" t="s">
        <v>115</v>
      </c>
    </row>
    <row r="8" customFormat="false" ht="15" hidden="false" customHeight="false" outlineLevel="0" collapsed="false">
      <c r="A8" s="0"/>
      <c r="B8" s="97" t="n">
        <v>4</v>
      </c>
      <c r="C8" s="98" t="s">
        <v>160</v>
      </c>
      <c r="D8" s="99" t="s">
        <v>576</v>
      </c>
      <c r="E8" s="100" t="n">
        <v>80</v>
      </c>
      <c r="F8" s="101" t="n">
        <v>73</v>
      </c>
      <c r="G8" s="102" t="n">
        <f aca="false">E8-F8</f>
        <v>7</v>
      </c>
      <c r="H8" s="0"/>
      <c r="I8" s="97" t="n">
        <v>1</v>
      </c>
      <c r="J8" s="99" t="s">
        <v>624</v>
      </c>
      <c r="K8" s="98" t="s">
        <v>163</v>
      </c>
      <c r="L8" s="99" t="n">
        <v>41</v>
      </c>
      <c r="M8" s="103" t="n">
        <v>63</v>
      </c>
      <c r="N8" s="104" t="n">
        <f aca="false">M8-L8</f>
        <v>22</v>
      </c>
    </row>
    <row r="9" customFormat="false" ht="15" hidden="false" customHeight="false" outlineLevel="0" collapsed="false">
      <c r="A9" s="0"/>
      <c r="B9" s="97" t="n">
        <v>5</v>
      </c>
      <c r="C9" s="98" t="s">
        <v>160</v>
      </c>
      <c r="D9" s="99" t="s">
        <v>647</v>
      </c>
      <c r="E9" s="100" t="n">
        <v>87</v>
      </c>
      <c r="F9" s="101" t="n">
        <v>80</v>
      </c>
      <c r="G9" s="102" t="n">
        <f aca="false">E9-F9</f>
        <v>7</v>
      </c>
      <c r="H9" s="0"/>
      <c r="I9" s="97" t="n">
        <v>3</v>
      </c>
      <c r="J9" s="99" t="s">
        <v>651</v>
      </c>
      <c r="K9" s="98" t="s">
        <v>163</v>
      </c>
      <c r="L9" s="99" t="n">
        <v>86</v>
      </c>
      <c r="M9" s="103" t="n">
        <v>70</v>
      </c>
      <c r="N9" s="104" t="n">
        <f aca="false">M9-L9</f>
        <v>-16</v>
      </c>
    </row>
    <row r="10" customFormat="false" ht="15" hidden="false" customHeight="false" outlineLevel="0" collapsed="false">
      <c r="A10" s="0"/>
      <c r="B10" s="97" t="n">
        <v>7</v>
      </c>
      <c r="C10" s="98" t="s">
        <v>160</v>
      </c>
      <c r="D10" s="99" t="s">
        <v>658</v>
      </c>
      <c r="E10" s="100" t="n">
        <v>80</v>
      </c>
      <c r="F10" s="101" t="n">
        <v>66</v>
      </c>
      <c r="G10" s="102" t="n">
        <f aca="false">E10-F10</f>
        <v>14</v>
      </c>
      <c r="H10" s="0"/>
      <c r="I10" s="97" t="n">
        <v>6</v>
      </c>
      <c r="J10" s="99" t="s">
        <v>603</v>
      </c>
      <c r="K10" s="98" t="s">
        <v>163</v>
      </c>
      <c r="L10" s="99" t="n">
        <v>84</v>
      </c>
      <c r="M10" s="103" t="n">
        <v>83</v>
      </c>
      <c r="N10" s="104" t="n">
        <f aca="false">M10-L10</f>
        <v>-1</v>
      </c>
    </row>
    <row r="11" customFormat="false" ht="15" hidden="false" customHeight="false" outlineLevel="0" collapsed="false">
      <c r="A11" s="0"/>
      <c r="B11" s="97" t="n">
        <v>9</v>
      </c>
      <c r="C11" s="98" t="s">
        <v>160</v>
      </c>
      <c r="D11" s="99" t="s">
        <v>590</v>
      </c>
      <c r="E11" s="100" t="n">
        <v>75</v>
      </c>
      <c r="F11" s="101" t="n">
        <v>70</v>
      </c>
      <c r="G11" s="102" t="n">
        <f aca="false">E11-F11</f>
        <v>5</v>
      </c>
      <c r="H11" s="0"/>
      <c r="I11" s="97" t="n">
        <v>8</v>
      </c>
      <c r="J11" s="99" t="s">
        <v>659</v>
      </c>
      <c r="K11" s="98" t="s">
        <v>163</v>
      </c>
      <c r="L11" s="99" t="n">
        <v>69</v>
      </c>
      <c r="M11" s="103" t="n">
        <v>73</v>
      </c>
      <c r="N11" s="104" t="n">
        <f aca="false">M11-L11</f>
        <v>4</v>
      </c>
    </row>
    <row r="12" customFormat="false" ht="15" hidden="false" customHeight="false" outlineLevel="0" collapsed="false">
      <c r="A12" s="0"/>
      <c r="B12" s="97" t="n">
        <v>11</v>
      </c>
      <c r="C12" s="98" t="s">
        <v>160</v>
      </c>
      <c r="D12" s="99" t="s">
        <v>660</v>
      </c>
      <c r="E12" s="100" t="n">
        <v>76</v>
      </c>
      <c r="F12" s="101" t="n">
        <v>85</v>
      </c>
      <c r="G12" s="102" t="n">
        <f aca="false">E12-F12</f>
        <v>-9</v>
      </c>
      <c r="H12" s="0"/>
      <c r="I12" s="97" t="n">
        <v>10</v>
      </c>
      <c r="J12" s="99" t="s">
        <v>661</v>
      </c>
      <c r="K12" s="98" t="s">
        <v>163</v>
      </c>
      <c r="L12" s="99" t="n">
        <v>68</v>
      </c>
      <c r="M12" s="103" t="n">
        <v>72</v>
      </c>
      <c r="N12" s="104" t="n">
        <f aca="false">M12-L12</f>
        <v>4</v>
      </c>
    </row>
    <row r="13" customFormat="false" ht="15" hidden="false" customHeight="false" outlineLevel="0" collapsed="false">
      <c r="A13" s="0"/>
      <c r="B13" s="97" t="n">
        <v>12</v>
      </c>
      <c r="C13" s="98" t="s">
        <v>160</v>
      </c>
      <c r="D13" s="99" t="s">
        <v>624</v>
      </c>
      <c r="E13" s="100" t="n">
        <v>65</v>
      </c>
      <c r="F13" s="101" t="n">
        <v>78</v>
      </c>
      <c r="G13" s="102" t="n">
        <f aca="false">E13-F13</f>
        <v>-13</v>
      </c>
      <c r="H13" s="0"/>
      <c r="I13" s="97" t="n">
        <v>15</v>
      </c>
      <c r="J13" s="99" t="s">
        <v>576</v>
      </c>
      <c r="K13" s="98" t="s">
        <v>163</v>
      </c>
      <c r="L13" s="99" t="n">
        <v>75</v>
      </c>
      <c r="M13" s="103" t="n">
        <v>60</v>
      </c>
      <c r="N13" s="104" t="n">
        <f aca="false">M13-L13</f>
        <v>-15</v>
      </c>
    </row>
    <row r="14" customFormat="false" ht="15" hidden="false" customHeight="false" outlineLevel="0" collapsed="false">
      <c r="A14" s="0"/>
      <c r="B14" s="97" t="n">
        <v>14</v>
      </c>
      <c r="C14" s="98" t="s">
        <v>160</v>
      </c>
      <c r="D14" s="99" t="s">
        <v>651</v>
      </c>
      <c r="E14" s="100" t="n">
        <v>68</v>
      </c>
      <c r="F14" s="101" t="n">
        <v>96</v>
      </c>
      <c r="G14" s="102" t="n">
        <f aca="false">E14-F14</f>
        <v>-28</v>
      </c>
      <c r="H14" s="0"/>
      <c r="I14" s="97" t="n">
        <v>16</v>
      </c>
      <c r="J14" s="99" t="s">
        <v>647</v>
      </c>
      <c r="K14" s="98" t="s">
        <v>163</v>
      </c>
      <c r="L14" s="99" t="n">
        <v>61</v>
      </c>
      <c r="M14" s="103" t="n">
        <v>49</v>
      </c>
      <c r="N14" s="104" t="n">
        <f aca="false">M14-L14</f>
        <v>-12</v>
      </c>
    </row>
    <row r="15" customFormat="false" ht="15" hidden="false" customHeight="false" outlineLevel="0" collapsed="false">
      <c r="A15" s="0"/>
      <c r="B15" s="97" t="n">
        <v>17</v>
      </c>
      <c r="C15" s="98" t="s">
        <v>160</v>
      </c>
      <c r="D15" s="99" t="s">
        <v>603</v>
      </c>
      <c r="E15" s="100" t="n">
        <v>75</v>
      </c>
      <c r="F15" s="101" t="n">
        <v>76</v>
      </c>
      <c r="G15" s="102" t="n">
        <f aca="false">E15-F15</f>
        <v>-1</v>
      </c>
      <c r="H15" s="0"/>
      <c r="I15" s="97" t="n">
        <v>18</v>
      </c>
      <c r="J15" s="99" t="s">
        <v>658</v>
      </c>
      <c r="K15" s="98" t="s">
        <v>163</v>
      </c>
      <c r="L15" s="99" t="n">
        <v>61</v>
      </c>
      <c r="M15" s="103" t="n">
        <v>77</v>
      </c>
      <c r="N15" s="104" t="n">
        <f aca="false">M15-L15</f>
        <v>16</v>
      </c>
    </row>
    <row r="16" customFormat="false" ht="15" hidden="false" customHeight="false" outlineLevel="0" collapsed="false">
      <c r="A16" s="0"/>
      <c r="B16" s="97" t="n">
        <v>19</v>
      </c>
      <c r="C16" s="98" t="s">
        <v>160</v>
      </c>
      <c r="D16" s="99" t="s">
        <v>659</v>
      </c>
      <c r="E16" s="100" t="n">
        <v>81</v>
      </c>
      <c r="F16" s="101" t="n">
        <v>69</v>
      </c>
      <c r="G16" s="102" t="n">
        <f aca="false">E16-F16</f>
        <v>12</v>
      </c>
      <c r="H16" s="0"/>
      <c r="I16" s="97" t="n">
        <v>20</v>
      </c>
      <c r="J16" s="99" t="s">
        <v>590</v>
      </c>
      <c r="K16" s="98" t="s">
        <v>163</v>
      </c>
      <c r="L16" s="99" t="n">
        <v>74</v>
      </c>
      <c r="M16" s="103" t="n">
        <v>75</v>
      </c>
      <c r="N16" s="104" t="n">
        <f aca="false">M16-L16</f>
        <v>1</v>
      </c>
    </row>
    <row r="17" customFormat="false" ht="15" hidden="false" customHeight="false" outlineLevel="0" collapsed="false">
      <c r="A17" s="0"/>
      <c r="B17" s="97" t="n">
        <v>21</v>
      </c>
      <c r="C17" s="98" t="s">
        <v>160</v>
      </c>
      <c r="D17" s="99" t="s">
        <v>661</v>
      </c>
      <c r="E17" s="100" t="n">
        <v>63</v>
      </c>
      <c r="F17" s="101" t="n">
        <v>57</v>
      </c>
      <c r="G17" s="102" t="n">
        <f aca="false">E17-F17</f>
        <v>6</v>
      </c>
      <c r="H17" s="0"/>
      <c r="I17" s="97" t="n">
        <v>22</v>
      </c>
      <c r="J17" s="99" t="s">
        <v>660</v>
      </c>
      <c r="K17" s="98" t="s">
        <v>163</v>
      </c>
      <c r="L17" s="99" t="n">
        <v>82</v>
      </c>
      <c r="M17" s="103" t="n">
        <v>65</v>
      </c>
      <c r="N17" s="104" t="n">
        <f aca="false">M17-L17</f>
        <v>-17</v>
      </c>
    </row>
    <row r="18" customFormat="false" ht="15" hidden="false" customHeight="false" outlineLevel="0" collapsed="false">
      <c r="A18" s="0"/>
      <c r="B18" s="97"/>
      <c r="C18" s="98"/>
      <c r="D18" s="99"/>
      <c r="E18" s="100"/>
      <c r="F18" s="101"/>
      <c r="G18" s="102"/>
      <c r="H18" s="0"/>
      <c r="I18" s="97"/>
      <c r="J18" s="99"/>
      <c r="K18" s="98"/>
      <c r="L18" s="99"/>
      <c r="M18" s="103"/>
      <c r="N18" s="104"/>
    </row>
    <row r="19" customFormat="false" ht="15" hidden="false" customHeight="false" outlineLevel="0" collapsed="false">
      <c r="A19" s="0"/>
      <c r="B19" s="97"/>
      <c r="C19" s="98"/>
      <c r="D19" s="98" t="s">
        <v>662</v>
      </c>
      <c r="E19" s="100"/>
      <c r="F19" s="101"/>
      <c r="G19" s="102"/>
      <c r="H19" s="0"/>
      <c r="I19" s="97"/>
      <c r="J19" s="98" t="s">
        <v>663</v>
      </c>
      <c r="K19" s="98"/>
      <c r="L19" s="99"/>
      <c r="M19" s="103"/>
      <c r="N19" s="104"/>
    </row>
    <row r="20" customFormat="false" ht="15" hidden="false" customHeight="false" outlineLevel="0" collapsed="false">
      <c r="A20" s="0"/>
      <c r="B20" s="97" t="s">
        <v>653</v>
      </c>
      <c r="C20" s="98" t="s">
        <v>160</v>
      </c>
      <c r="D20" s="99" t="s">
        <v>664</v>
      </c>
      <c r="E20" s="100" t="n">
        <v>66</v>
      </c>
      <c r="F20" s="101" t="n">
        <v>72</v>
      </c>
      <c r="G20" s="102" t="n">
        <f aca="false">E20-F20</f>
        <v>-6</v>
      </c>
      <c r="H20" s="0"/>
      <c r="I20" s="97" t="s">
        <v>665</v>
      </c>
      <c r="J20" s="99" t="s">
        <v>666</v>
      </c>
      <c r="K20" s="98" t="s">
        <v>163</v>
      </c>
      <c r="L20" s="99" t="n">
        <v>61</v>
      </c>
      <c r="M20" s="103" t="n">
        <v>60</v>
      </c>
      <c r="N20" s="104" t="n">
        <f aca="false">M20-L20</f>
        <v>-1</v>
      </c>
    </row>
    <row r="21" customFormat="false" ht="15" hidden="false" customHeight="false" outlineLevel="0" collapsed="false">
      <c r="A21" s="0"/>
      <c r="B21" s="97"/>
      <c r="C21" s="98"/>
      <c r="D21" s="99"/>
      <c r="E21" s="100"/>
      <c r="F21" s="101"/>
      <c r="G21" s="102"/>
      <c r="H21" s="0"/>
      <c r="I21" s="97"/>
      <c r="J21" s="99"/>
      <c r="K21" s="98"/>
      <c r="L21" s="99"/>
      <c r="M21" s="103"/>
      <c r="N21" s="104"/>
    </row>
    <row r="22" customFormat="false" ht="15" hidden="false" customHeight="false" outlineLevel="0" collapsed="false">
      <c r="A22" s="0"/>
      <c r="B22" s="97"/>
      <c r="C22" s="98"/>
      <c r="D22" s="99"/>
      <c r="E22" s="100"/>
      <c r="F22" s="101"/>
      <c r="G22" s="102"/>
      <c r="H22" s="0"/>
      <c r="I22" s="97"/>
      <c r="J22" s="99"/>
      <c r="K22" s="98"/>
      <c r="L22" s="99"/>
      <c r="M22" s="103"/>
      <c r="N22" s="104"/>
    </row>
    <row r="23" customFormat="false" ht="15" hidden="false" customHeight="false" outlineLevel="0" collapsed="false">
      <c r="A23" s="0"/>
      <c r="B23" s="97"/>
      <c r="C23" s="98"/>
      <c r="D23" s="99"/>
      <c r="E23" s="100"/>
      <c r="F23" s="101"/>
      <c r="G23" s="102"/>
      <c r="H23" s="0"/>
      <c r="I23" s="97"/>
      <c r="J23" s="99"/>
      <c r="K23" s="98"/>
      <c r="L23" s="99"/>
      <c r="M23" s="103"/>
      <c r="N23" s="104"/>
    </row>
    <row r="24" customFormat="false" ht="15" hidden="false" customHeight="false" outlineLevel="0" collapsed="false">
      <c r="A24" s="0"/>
      <c r="B24" s="97"/>
      <c r="C24" s="98"/>
      <c r="D24" s="99"/>
      <c r="E24" s="100"/>
      <c r="F24" s="101"/>
      <c r="G24" s="102"/>
      <c r="H24" s="0"/>
      <c r="I24" s="97"/>
      <c r="J24" s="99"/>
      <c r="K24" s="98"/>
      <c r="L24" s="99"/>
      <c r="M24" s="103"/>
      <c r="N24" s="104"/>
    </row>
    <row r="25" customFormat="false" ht="15" hidden="false" customHeight="false" outlineLevel="0" collapsed="false">
      <c r="A25" s="0"/>
      <c r="B25" s="97"/>
      <c r="C25" s="98"/>
      <c r="D25" s="99"/>
      <c r="E25" s="100"/>
      <c r="F25" s="101"/>
      <c r="G25" s="102"/>
      <c r="H25" s="0"/>
      <c r="I25" s="97"/>
      <c r="J25" s="99"/>
      <c r="K25" s="98"/>
      <c r="L25" s="99"/>
      <c r="M25" s="103"/>
      <c r="N25" s="104"/>
    </row>
    <row r="26" customFormat="false" ht="15" hidden="false" customHeight="false" outlineLevel="0" collapsed="false">
      <c r="A26" s="0"/>
      <c r="B26" s="97"/>
      <c r="C26" s="99"/>
      <c r="D26" s="99"/>
      <c r="E26" s="100"/>
      <c r="F26" s="101"/>
      <c r="G26" s="102"/>
      <c r="H26" s="0"/>
      <c r="I26" s="97"/>
      <c r="J26" s="99"/>
      <c r="K26" s="99"/>
      <c r="L26" s="99"/>
      <c r="M26" s="103"/>
      <c r="N26" s="105"/>
    </row>
    <row r="27" customFormat="false" ht="15.75" hidden="false" customHeight="false" outlineLevel="0" collapsed="false">
      <c r="A27" s="0"/>
      <c r="B27" s="106"/>
      <c r="C27" s="107" t="s">
        <v>108</v>
      </c>
      <c r="D27" s="108"/>
      <c r="E27" s="109" t="n">
        <f aca="false">SUM(E8:E25)</f>
        <v>816</v>
      </c>
      <c r="F27" s="109" t="n">
        <f aca="false">SUM(F8:F25)</f>
        <v>822</v>
      </c>
      <c r="G27" s="110" t="n">
        <f aca="false">SUM(G8:G25)</f>
        <v>-6</v>
      </c>
      <c r="H27" s="0"/>
      <c r="I27" s="106"/>
      <c r="J27" s="108"/>
      <c r="K27" s="108"/>
      <c r="L27" s="108" t="n">
        <f aca="false">SUM(L8:L25)</f>
        <v>762</v>
      </c>
      <c r="M27" s="108" t="n">
        <f aca="false">SUM(M8:M25)</f>
        <v>747</v>
      </c>
      <c r="N27" s="111" t="n">
        <f aca="false">SUM(N8:N25)</f>
        <v>-15</v>
      </c>
    </row>
    <row r="28" customFormat="false" ht="7.5" hidden="false" customHeight="true" outlineLevel="0" collapsed="false">
      <c r="A28" s="0"/>
      <c r="B28" s="0"/>
      <c r="C28" s="0"/>
      <c r="D28" s="0"/>
      <c r="E28" s="0"/>
      <c r="F28" s="0"/>
      <c r="G28" s="0"/>
      <c r="H28" s="0"/>
      <c r="I28" s="0"/>
      <c r="J28" s="0"/>
      <c r="K28" s="0"/>
      <c r="L28" s="0"/>
      <c r="M28" s="0"/>
    </row>
    <row r="29" customFormat="false" ht="15.75" hidden="false" customHeight="false" outlineLevel="0" collapsed="false">
      <c r="A29" s="0"/>
      <c r="B29" s="0"/>
      <c r="C29" s="0"/>
      <c r="D29" s="0"/>
      <c r="E29" s="112" t="s">
        <v>180</v>
      </c>
      <c r="F29" s="113" t="s">
        <v>181</v>
      </c>
      <c r="G29" s="0"/>
      <c r="H29" s="0"/>
      <c r="I29" s="0"/>
      <c r="J29" s="114"/>
      <c r="K29" s="115"/>
      <c r="L29" s="93" t="s">
        <v>7</v>
      </c>
      <c r="M29" s="95" t="s">
        <v>8</v>
      </c>
    </row>
    <row r="30" customFormat="false" ht="15" hidden="false" customHeight="false" outlineLevel="0" collapsed="false">
      <c r="A30" s="0"/>
      <c r="B30" s="0"/>
      <c r="C30" s="0"/>
      <c r="D30" s="116" t="s">
        <v>182</v>
      </c>
      <c r="E30" s="117" t="n">
        <f aca="false">E27</f>
        <v>816</v>
      </c>
      <c r="F30" s="118" t="n">
        <f aca="false">E30/$M$5</f>
        <v>74.1818181818182</v>
      </c>
      <c r="G30" s="0"/>
      <c r="H30" s="0"/>
      <c r="I30" s="0"/>
      <c r="J30" s="119" t="s">
        <v>183</v>
      </c>
      <c r="K30" s="99"/>
      <c r="L30" s="120" t="n">
        <v>6</v>
      </c>
      <c r="M30" s="121" t="n">
        <v>5</v>
      </c>
    </row>
    <row r="31" customFormat="false" ht="15" hidden="false" customHeight="false" outlineLevel="0" collapsed="false">
      <c r="A31" s="0"/>
      <c r="B31" s="0"/>
      <c r="C31" s="0"/>
      <c r="D31" s="157" t="s">
        <v>184</v>
      </c>
      <c r="E31" s="101" t="n">
        <f aca="false">F27</f>
        <v>822</v>
      </c>
      <c r="F31" s="102" t="n">
        <f aca="false">E31/$M$5</f>
        <v>74.7272727272727</v>
      </c>
      <c r="G31" s="0"/>
      <c r="H31" s="0"/>
      <c r="I31" s="0"/>
      <c r="J31" s="119" t="s">
        <v>185</v>
      </c>
      <c r="K31" s="99"/>
      <c r="L31" s="120" t="n">
        <v>5</v>
      </c>
      <c r="M31" s="121" t="n">
        <v>6</v>
      </c>
    </row>
    <row r="32" customFormat="false" ht="15.75" hidden="false" customHeight="false" outlineLevel="0" collapsed="false">
      <c r="A32" s="89"/>
      <c r="B32" s="89"/>
      <c r="C32" s="89"/>
      <c r="D32" s="157" t="s">
        <v>186</v>
      </c>
      <c r="E32" s="101" t="n">
        <f aca="false">M27</f>
        <v>747</v>
      </c>
      <c r="F32" s="102" t="n">
        <f aca="false">E32/$M$5</f>
        <v>67.9090909090909</v>
      </c>
      <c r="G32" s="89"/>
      <c r="H32" s="89"/>
      <c r="I32" s="89"/>
      <c r="J32" s="125" t="s">
        <v>187</v>
      </c>
      <c r="K32" s="108"/>
      <c r="L32" s="126" t="n">
        <f aca="false">L30+L31</f>
        <v>11</v>
      </c>
      <c r="M32" s="127" t="n">
        <f aca="false">M30+M31</f>
        <v>11</v>
      </c>
    </row>
    <row r="33" customFormat="false" ht="15" hidden="false" customHeight="false" outlineLevel="0" collapsed="false">
      <c r="A33" s="89"/>
      <c r="B33" s="128"/>
      <c r="C33" s="89"/>
      <c r="D33" s="157" t="s">
        <v>188</v>
      </c>
      <c r="E33" s="101" t="n">
        <f aca="false">L27</f>
        <v>762</v>
      </c>
      <c r="F33" s="102" t="n">
        <f aca="false">E33/$M$5</f>
        <v>69.2727272727273</v>
      </c>
      <c r="G33" s="89"/>
      <c r="H33" s="89"/>
      <c r="I33" s="89"/>
      <c r="J33" s="224"/>
      <c r="K33" s="132"/>
      <c r="L33" s="133" t="s">
        <v>189</v>
      </c>
      <c r="M33" s="134" t="s">
        <v>190</v>
      </c>
    </row>
    <row r="34" customFormat="false" ht="15" hidden="false" customHeight="false" outlineLevel="0" collapsed="false">
      <c r="A34" s="89"/>
      <c r="B34" s="128"/>
      <c r="C34" s="89"/>
      <c r="D34" s="157" t="s">
        <v>191</v>
      </c>
      <c r="E34" s="101" t="n">
        <f aca="false">E30+E32</f>
        <v>1563</v>
      </c>
      <c r="F34" s="102" t="n">
        <f aca="false">E34/$L$5</f>
        <v>71.0454545454545</v>
      </c>
      <c r="G34" s="89"/>
      <c r="H34" s="89"/>
      <c r="I34" s="89"/>
      <c r="J34" s="138" t="s">
        <v>192</v>
      </c>
      <c r="K34" s="139"/>
      <c r="L34" s="140" t="n">
        <v>14</v>
      </c>
      <c r="M34" s="141" t="n">
        <v>28</v>
      </c>
    </row>
    <row r="35" customFormat="false" ht="15.75" hidden="false" customHeight="false" outlineLevel="0" collapsed="false">
      <c r="A35" s="89"/>
      <c r="B35" s="128"/>
      <c r="C35" s="89"/>
      <c r="D35" s="129" t="s">
        <v>193</v>
      </c>
      <c r="E35" s="130" t="n">
        <f aca="false">E31+E33</f>
        <v>1584</v>
      </c>
      <c r="F35" s="110" t="n">
        <f aca="false">E35/$L$5</f>
        <v>72</v>
      </c>
      <c r="G35" s="89"/>
      <c r="H35" s="89"/>
      <c r="I35" s="89"/>
      <c r="J35" s="142" t="s">
        <v>194</v>
      </c>
      <c r="K35" s="108"/>
      <c r="L35" s="143" t="n">
        <v>22</v>
      </c>
      <c r="M35" s="144" t="n">
        <v>17</v>
      </c>
    </row>
    <row r="36" customFormat="false" ht="15.75" hidden="false" customHeight="false" outlineLevel="0" collapsed="false">
      <c r="A36" s="89"/>
      <c r="B36" s="128"/>
      <c r="C36" s="89"/>
      <c r="D36" s="145"/>
      <c r="E36" s="146"/>
      <c r="F36" s="146"/>
      <c r="G36" s="89"/>
      <c r="H36" s="89"/>
      <c r="I36" s="89"/>
      <c r="J36" s="0"/>
      <c r="K36" s="0"/>
    </row>
    <row r="37" customFormat="false" ht="15.75" hidden="false" customHeight="false" outlineLevel="0" collapsed="false">
      <c r="C37" s="86" t="s">
        <v>195</v>
      </c>
      <c r="D37" s="147" t="s">
        <v>667</v>
      </c>
      <c r="E37" s="147"/>
      <c r="F37" s="147"/>
      <c r="G37" s="147"/>
      <c r="H37" s="147"/>
      <c r="I37" s="147"/>
      <c r="J37" s="147"/>
      <c r="K37" s="147"/>
    </row>
    <row r="38" customFormat="false" ht="15" hidden="false" customHeight="true" outlineLevel="0" collapsed="false">
      <c r="C38" s="148" t="s">
        <v>197</v>
      </c>
      <c r="D38" s="149" t="s">
        <v>668</v>
      </c>
      <c r="E38" s="149"/>
      <c r="F38" s="149"/>
      <c r="G38" s="149"/>
      <c r="H38" s="149"/>
      <c r="I38" s="149"/>
      <c r="J38" s="149"/>
      <c r="K38" s="149"/>
    </row>
    <row r="39" customFormat="false" ht="15" hidden="false" customHeight="false" outlineLevel="0" collapsed="false">
      <c r="C39" s="148"/>
      <c r="D39" s="149"/>
      <c r="E39" s="149"/>
      <c r="F39" s="149"/>
      <c r="G39" s="149"/>
      <c r="H39" s="149"/>
      <c r="I39" s="149"/>
      <c r="J39" s="149"/>
      <c r="K39" s="149"/>
    </row>
    <row r="40" customFormat="false" ht="15.75" hidden="false" customHeight="false" outlineLevel="0" collapsed="false">
      <c r="C40" s="148"/>
      <c r="D40" s="149"/>
      <c r="E40" s="149"/>
      <c r="F40" s="149"/>
      <c r="G40" s="149"/>
      <c r="H40" s="149"/>
      <c r="I40" s="149"/>
      <c r="J40" s="149"/>
      <c r="K40" s="149"/>
    </row>
  </sheetData>
  <mergeCells count="6">
    <mergeCell ref="B1:N2"/>
    <mergeCell ref="C7:D7"/>
    <mergeCell ref="J7:K7"/>
    <mergeCell ref="D37:K37"/>
    <mergeCell ref="C38:C40"/>
    <mergeCell ref="D38:K40"/>
  </mergeCells>
  <printOptions headings="false" gridLines="false" gridLinesSet="true" horizontalCentered="false" verticalCentered="false"/>
  <pageMargins left="0.315277777777778" right="0.315277777777778" top="0" bottom="0" header="0.511805555555555" footer="0.511805555555555"/>
  <pageSetup paperSize="77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4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P32" activeCellId="0" sqref="P32"/>
    </sheetView>
  </sheetViews>
  <sheetFormatPr defaultRowHeight="15"/>
  <cols>
    <col collapsed="false" hidden="false" max="1" min="1" style="82" width="1.70918367346939"/>
    <col collapsed="false" hidden="false" max="2" min="2" style="82" width="4.42857142857143"/>
    <col collapsed="false" hidden="false" max="3" min="3" style="82" width="15"/>
    <col collapsed="false" hidden="false" max="4" min="4" style="82" width="33.2908163265306"/>
    <col collapsed="false" hidden="false" max="5" min="5" style="82" width="4.70918367346939"/>
    <col collapsed="false" hidden="false" max="6" min="6" style="82" width="5.13775510204082"/>
    <col collapsed="false" hidden="false" max="7" min="7" style="82" width="5.85714285714286"/>
    <col collapsed="false" hidden="false" max="8" min="8" style="82" width="3.41836734693878"/>
    <col collapsed="false" hidden="false" max="9" min="9" style="82" width="4.86224489795918"/>
    <col collapsed="false" hidden="false" max="10" min="10" style="82" width="26"/>
    <col collapsed="false" hidden="false" max="11" min="11" style="82" width="15"/>
    <col collapsed="false" hidden="false" max="13" min="12" style="82" width="4.42857142857143"/>
    <col collapsed="false" hidden="false" max="14" min="14" style="82" width="5.28061224489796"/>
    <col collapsed="false" hidden="false" max="1025" min="15" style="82" width="10.8520408163265"/>
  </cols>
  <sheetData>
    <row r="1" customFormat="false" ht="15" hidden="false" customHeight="true" outlineLevel="0" collapsed="false">
      <c r="A1" s="0"/>
      <c r="B1" s="156" t="s">
        <v>669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customFormat="false" ht="15.75" hidden="false" customHeight="true" outlineLevel="0" collapsed="false">
      <c r="A2" s="0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customFormat="false" ht="4.5" hidden="false" customHeight="true" outlineLevel="0" collapsed="false">
      <c r="A3" s="0"/>
      <c r="B3" s="0"/>
      <c r="C3" s="0"/>
      <c r="D3" s="0"/>
      <c r="E3" s="0"/>
      <c r="F3" s="0"/>
      <c r="G3" s="0"/>
      <c r="H3" s="0"/>
      <c r="I3" s="0"/>
      <c r="J3" s="0"/>
      <c r="K3" s="0"/>
      <c r="L3" s="0"/>
      <c r="M3" s="0"/>
      <c r="N3" s="0"/>
    </row>
    <row r="4" customFormat="false" ht="15.75" hidden="false" customHeight="false" outlineLevel="0" collapsed="false">
      <c r="A4" s="0"/>
      <c r="B4" s="0"/>
      <c r="C4" s="84" t="s">
        <v>150</v>
      </c>
      <c r="D4" s="85" t="s">
        <v>632</v>
      </c>
      <c r="E4" s="0"/>
      <c r="F4" s="0"/>
      <c r="G4" s="0"/>
      <c r="H4" s="0"/>
      <c r="I4" s="0"/>
      <c r="J4" s="0"/>
      <c r="K4" s="86" t="s">
        <v>152</v>
      </c>
      <c r="L4" s="87" t="s">
        <v>200</v>
      </c>
      <c r="M4" s="0"/>
      <c r="N4" s="0"/>
    </row>
    <row r="5" customFormat="false" ht="15.75" hidden="false" customHeight="false" outlineLevel="0" collapsed="false">
      <c r="A5" s="0"/>
      <c r="B5" s="0"/>
      <c r="C5" s="88"/>
      <c r="D5" s="89"/>
      <c r="E5" s="0"/>
      <c r="F5" s="0"/>
      <c r="G5" s="0"/>
      <c r="H5" s="0"/>
      <c r="I5" s="0"/>
      <c r="J5" s="0"/>
      <c r="K5" s="86" t="s">
        <v>154</v>
      </c>
      <c r="L5" s="87" t="n">
        <v>20</v>
      </c>
      <c r="M5" s="90" t="n">
        <v>10</v>
      </c>
      <c r="N5" s="0"/>
    </row>
    <row r="6" customFormat="false" ht="3" hidden="false" customHeight="true" outlineLevel="0" collapsed="false">
      <c r="A6" s="0"/>
      <c r="B6" s="0"/>
      <c r="C6" s="0"/>
      <c r="D6" s="0"/>
      <c r="E6" s="0"/>
      <c r="F6" s="0"/>
      <c r="G6" s="0"/>
      <c r="H6" s="0"/>
      <c r="I6" s="0"/>
      <c r="J6" s="0"/>
      <c r="K6" s="0"/>
      <c r="L6" s="0"/>
      <c r="M6" s="0"/>
      <c r="N6" s="0"/>
    </row>
    <row r="7" customFormat="false" ht="15" hidden="false" customHeight="true" outlineLevel="0" collapsed="false">
      <c r="A7" s="0"/>
      <c r="B7" s="91" t="s">
        <v>155</v>
      </c>
      <c r="C7" s="92" t="s">
        <v>156</v>
      </c>
      <c r="D7" s="92"/>
      <c r="E7" s="93" t="s">
        <v>157</v>
      </c>
      <c r="F7" s="94" t="s">
        <v>158</v>
      </c>
      <c r="G7" s="95" t="s">
        <v>115</v>
      </c>
      <c r="H7" s="96"/>
      <c r="I7" s="91" t="s">
        <v>155</v>
      </c>
      <c r="J7" s="92" t="s">
        <v>159</v>
      </c>
      <c r="K7" s="92"/>
      <c r="L7" s="93" t="s">
        <v>158</v>
      </c>
      <c r="M7" s="94" t="s">
        <v>157</v>
      </c>
      <c r="N7" s="95" t="s">
        <v>115</v>
      </c>
    </row>
    <row r="8" customFormat="false" ht="15" hidden="false" customHeight="false" outlineLevel="0" collapsed="false">
      <c r="A8" s="0"/>
      <c r="B8" s="97" t="n">
        <v>2</v>
      </c>
      <c r="C8" s="98" t="s">
        <v>160</v>
      </c>
      <c r="D8" s="99" t="s">
        <v>576</v>
      </c>
      <c r="E8" s="100" t="n">
        <v>84</v>
      </c>
      <c r="F8" s="101" t="n">
        <v>78</v>
      </c>
      <c r="G8" s="102" t="n">
        <f aca="false">E8-F8</f>
        <v>6</v>
      </c>
      <c r="H8" s="0"/>
      <c r="I8" s="97" t="n">
        <v>1</v>
      </c>
      <c r="J8" s="99" t="s">
        <v>603</v>
      </c>
      <c r="K8" s="98" t="s">
        <v>163</v>
      </c>
      <c r="L8" s="99" t="n">
        <v>80</v>
      </c>
      <c r="M8" s="103" t="n">
        <v>76</v>
      </c>
      <c r="N8" s="104" t="n">
        <f aca="false">M8-L8</f>
        <v>-4</v>
      </c>
    </row>
    <row r="9" customFormat="false" ht="15" hidden="false" customHeight="false" outlineLevel="0" collapsed="false">
      <c r="A9" s="0"/>
      <c r="B9" s="97" t="n">
        <v>4</v>
      </c>
      <c r="C9" s="98" t="s">
        <v>160</v>
      </c>
      <c r="D9" s="99" t="s">
        <v>651</v>
      </c>
      <c r="E9" s="100" t="n">
        <v>61</v>
      </c>
      <c r="F9" s="101" t="n">
        <v>77</v>
      </c>
      <c r="G9" s="102" t="n">
        <f aca="false">E9-F9</f>
        <v>-16</v>
      </c>
      <c r="H9" s="0"/>
      <c r="I9" s="97" t="n">
        <v>3</v>
      </c>
      <c r="J9" s="99" t="s">
        <v>624</v>
      </c>
      <c r="K9" s="98" t="s">
        <v>163</v>
      </c>
      <c r="L9" s="99" t="n">
        <v>66</v>
      </c>
      <c r="M9" s="103" t="n">
        <v>89</v>
      </c>
      <c r="N9" s="104" t="n">
        <f aca="false">M9-L9</f>
        <v>23</v>
      </c>
    </row>
    <row r="10" customFormat="false" ht="15" hidden="false" customHeight="false" outlineLevel="0" collapsed="false">
      <c r="A10" s="0"/>
      <c r="B10" s="97" t="n">
        <v>6</v>
      </c>
      <c r="C10" s="98" t="s">
        <v>160</v>
      </c>
      <c r="D10" s="99" t="s">
        <v>659</v>
      </c>
      <c r="E10" s="100" t="n">
        <v>69</v>
      </c>
      <c r="F10" s="101" t="n">
        <v>65</v>
      </c>
      <c r="G10" s="102" t="n">
        <f aca="false">E10-F10</f>
        <v>4</v>
      </c>
      <c r="H10" s="0"/>
      <c r="I10" s="97" t="n">
        <v>5</v>
      </c>
      <c r="J10" s="99" t="s">
        <v>590</v>
      </c>
      <c r="K10" s="98" t="s">
        <v>163</v>
      </c>
      <c r="L10" s="99" t="n">
        <v>65</v>
      </c>
      <c r="M10" s="103" t="n">
        <v>68</v>
      </c>
      <c r="N10" s="104" t="n">
        <f aca="false">M10-L10</f>
        <v>3</v>
      </c>
    </row>
    <row r="11" customFormat="false" ht="15" hidden="false" customHeight="false" outlineLevel="0" collapsed="false">
      <c r="A11" s="0"/>
      <c r="B11" s="97" t="n">
        <v>8</v>
      </c>
      <c r="C11" s="98" t="s">
        <v>160</v>
      </c>
      <c r="D11" s="99" t="s">
        <v>670</v>
      </c>
      <c r="E11" s="100" t="n">
        <v>77</v>
      </c>
      <c r="F11" s="101" t="n">
        <v>53</v>
      </c>
      <c r="G11" s="102" t="n">
        <f aca="false">E11-F11</f>
        <v>24</v>
      </c>
      <c r="H11" s="0"/>
      <c r="I11" s="97" t="n">
        <v>7</v>
      </c>
      <c r="J11" s="99" t="s">
        <v>671</v>
      </c>
      <c r="K11" s="98" t="s">
        <v>163</v>
      </c>
      <c r="L11" s="99" t="n">
        <v>75</v>
      </c>
      <c r="M11" s="103" t="n">
        <v>57</v>
      </c>
      <c r="N11" s="104" t="n">
        <f aca="false">M11-L11</f>
        <v>-18</v>
      </c>
    </row>
    <row r="12" customFormat="false" ht="15" hidden="false" customHeight="false" outlineLevel="0" collapsed="false">
      <c r="A12" s="0"/>
      <c r="B12" s="97" t="n">
        <v>12</v>
      </c>
      <c r="C12" s="98" t="s">
        <v>160</v>
      </c>
      <c r="D12" s="99" t="s">
        <v>603</v>
      </c>
      <c r="E12" s="100" t="n">
        <v>74</v>
      </c>
      <c r="F12" s="101" t="n">
        <v>65</v>
      </c>
      <c r="G12" s="102" t="n">
        <f aca="false">E12-F12</f>
        <v>9</v>
      </c>
      <c r="H12" s="0"/>
      <c r="I12" s="97" t="n">
        <v>9</v>
      </c>
      <c r="J12" s="99" t="s">
        <v>672</v>
      </c>
      <c r="K12" s="98" t="s">
        <v>163</v>
      </c>
      <c r="L12" s="99" t="n">
        <v>62</v>
      </c>
      <c r="M12" s="103" t="n">
        <v>70</v>
      </c>
      <c r="N12" s="104" t="n">
        <f aca="false">M12-L12</f>
        <v>8</v>
      </c>
    </row>
    <row r="13" customFormat="false" ht="15" hidden="false" customHeight="false" outlineLevel="0" collapsed="false">
      <c r="A13" s="0"/>
      <c r="B13" s="97" t="n">
        <v>14</v>
      </c>
      <c r="C13" s="98" t="s">
        <v>160</v>
      </c>
      <c r="D13" s="99" t="s">
        <v>624</v>
      </c>
      <c r="E13" s="100" t="n">
        <v>96</v>
      </c>
      <c r="F13" s="101" t="n">
        <v>59</v>
      </c>
      <c r="G13" s="102" t="n">
        <f aca="false">E13-F13</f>
        <v>37</v>
      </c>
      <c r="H13" s="0"/>
      <c r="I13" s="97" t="n">
        <v>10</v>
      </c>
      <c r="J13" s="99" t="s">
        <v>661</v>
      </c>
      <c r="K13" s="98" t="s">
        <v>163</v>
      </c>
      <c r="L13" s="99" t="n">
        <v>66</v>
      </c>
      <c r="M13" s="103" t="n">
        <v>59</v>
      </c>
      <c r="N13" s="104" t="n">
        <f aca="false">M13-L13</f>
        <v>-7</v>
      </c>
    </row>
    <row r="14" customFormat="false" ht="15" hidden="false" customHeight="false" outlineLevel="0" collapsed="false">
      <c r="A14" s="0"/>
      <c r="B14" s="97" t="n">
        <v>16</v>
      </c>
      <c r="C14" s="98" t="s">
        <v>160</v>
      </c>
      <c r="D14" s="99" t="s">
        <v>590</v>
      </c>
      <c r="E14" s="100" t="n">
        <v>63</v>
      </c>
      <c r="F14" s="101" t="n">
        <v>54</v>
      </c>
      <c r="G14" s="102" t="n">
        <f aca="false">E14-F14</f>
        <v>9</v>
      </c>
      <c r="H14" s="0"/>
      <c r="I14" s="97" t="n">
        <v>13</v>
      </c>
      <c r="J14" s="99" t="s">
        <v>576</v>
      </c>
      <c r="K14" s="98" t="s">
        <v>163</v>
      </c>
      <c r="L14" s="99" t="n">
        <v>77</v>
      </c>
      <c r="M14" s="103" t="n">
        <v>84</v>
      </c>
      <c r="N14" s="104" t="n">
        <f aca="false">M14-L14</f>
        <v>7</v>
      </c>
    </row>
    <row r="15" customFormat="false" ht="15" hidden="false" customHeight="false" outlineLevel="0" collapsed="false">
      <c r="A15" s="0"/>
      <c r="B15" s="97" t="n">
        <v>18</v>
      </c>
      <c r="C15" s="98" t="s">
        <v>160</v>
      </c>
      <c r="D15" s="99" t="s">
        <v>671</v>
      </c>
      <c r="E15" s="100" t="n">
        <v>69</v>
      </c>
      <c r="F15" s="101" t="n">
        <v>84</v>
      </c>
      <c r="G15" s="102" t="n">
        <f aca="false">E15-F15</f>
        <v>-15</v>
      </c>
      <c r="H15" s="0"/>
      <c r="I15" s="97" t="n">
        <v>15</v>
      </c>
      <c r="J15" s="99" t="s">
        <v>651</v>
      </c>
      <c r="K15" s="98" t="s">
        <v>163</v>
      </c>
      <c r="L15" s="99" t="n">
        <v>97</v>
      </c>
      <c r="M15" s="103" t="n">
        <v>67</v>
      </c>
      <c r="N15" s="104" t="n">
        <f aca="false">M15-L15</f>
        <v>-30</v>
      </c>
    </row>
    <row r="16" customFormat="false" ht="15" hidden="false" customHeight="false" outlineLevel="0" collapsed="false">
      <c r="A16" s="0"/>
      <c r="B16" s="97" t="n">
        <v>20</v>
      </c>
      <c r="C16" s="98" t="s">
        <v>160</v>
      </c>
      <c r="D16" s="99" t="s">
        <v>673</v>
      </c>
      <c r="E16" s="100" t="n">
        <v>87</v>
      </c>
      <c r="F16" s="101" t="n">
        <v>67</v>
      </c>
      <c r="G16" s="102" t="n">
        <f aca="false">E16-F16</f>
        <v>20</v>
      </c>
      <c r="H16" s="0"/>
      <c r="I16" s="97" t="n">
        <v>17</v>
      </c>
      <c r="J16" s="99" t="s">
        <v>659</v>
      </c>
      <c r="K16" s="98" t="s">
        <v>163</v>
      </c>
      <c r="L16" s="99" t="n">
        <v>59</v>
      </c>
      <c r="M16" s="103" t="n">
        <v>52</v>
      </c>
      <c r="N16" s="104" t="n">
        <f aca="false">M16-L16</f>
        <v>-7</v>
      </c>
    </row>
    <row r="17" customFormat="false" ht="15" hidden="false" customHeight="false" outlineLevel="0" collapsed="false">
      <c r="A17" s="0"/>
      <c r="B17" s="97" t="n">
        <v>21</v>
      </c>
      <c r="C17" s="98" t="s">
        <v>160</v>
      </c>
      <c r="D17" s="99" t="s">
        <v>661</v>
      </c>
      <c r="E17" s="100" t="n">
        <v>83</v>
      </c>
      <c r="F17" s="101" t="n">
        <v>73</v>
      </c>
      <c r="G17" s="102" t="n">
        <f aca="false">E17-F17</f>
        <v>10</v>
      </c>
      <c r="H17" s="0"/>
      <c r="I17" s="97" t="n">
        <v>19</v>
      </c>
      <c r="J17" s="99" t="s">
        <v>670</v>
      </c>
      <c r="K17" s="98" t="s">
        <v>163</v>
      </c>
      <c r="L17" s="99" t="n">
        <v>72</v>
      </c>
      <c r="M17" s="103" t="n">
        <v>82</v>
      </c>
      <c r="N17" s="104" t="n">
        <f aca="false">M17-L17</f>
        <v>10</v>
      </c>
    </row>
    <row r="18" customFormat="false" ht="15" hidden="false" customHeight="false" outlineLevel="0" collapsed="false">
      <c r="A18" s="0"/>
      <c r="B18" s="97"/>
      <c r="C18" s="98"/>
      <c r="D18" s="99"/>
      <c r="E18" s="100"/>
      <c r="F18" s="101"/>
      <c r="G18" s="102"/>
      <c r="H18" s="0"/>
      <c r="I18" s="97"/>
      <c r="J18" s="99"/>
      <c r="K18" s="98"/>
      <c r="L18" s="99"/>
      <c r="M18" s="103"/>
      <c r="N18" s="104"/>
    </row>
    <row r="19" customFormat="false" ht="15" hidden="false" customHeight="false" outlineLevel="0" collapsed="false">
      <c r="A19" s="0"/>
      <c r="B19" s="97"/>
      <c r="C19" s="98"/>
      <c r="D19" s="99"/>
      <c r="E19" s="100"/>
      <c r="F19" s="101"/>
      <c r="G19" s="102"/>
      <c r="H19" s="0"/>
      <c r="I19" s="97"/>
      <c r="J19" s="99"/>
      <c r="K19" s="98"/>
      <c r="L19" s="99"/>
      <c r="M19" s="103"/>
      <c r="N19" s="104"/>
    </row>
    <row r="20" customFormat="false" ht="15" hidden="false" customHeight="false" outlineLevel="0" collapsed="false">
      <c r="A20" s="0"/>
      <c r="B20" s="97"/>
      <c r="C20" s="98"/>
      <c r="D20" s="99"/>
      <c r="E20" s="100"/>
      <c r="F20" s="101"/>
      <c r="G20" s="102"/>
      <c r="H20" s="0"/>
      <c r="I20" s="97"/>
      <c r="J20" s="99"/>
      <c r="K20" s="98"/>
      <c r="L20" s="99"/>
      <c r="M20" s="103"/>
      <c r="N20" s="104"/>
    </row>
    <row r="21" customFormat="false" ht="15" hidden="false" customHeight="false" outlineLevel="0" collapsed="false">
      <c r="A21" s="0"/>
      <c r="B21" s="97"/>
      <c r="C21" s="98"/>
      <c r="D21" s="99"/>
      <c r="E21" s="100"/>
      <c r="F21" s="101"/>
      <c r="G21" s="102"/>
      <c r="H21" s="0"/>
      <c r="I21" s="97"/>
      <c r="J21" s="99"/>
      <c r="K21" s="98"/>
      <c r="L21" s="99"/>
      <c r="M21" s="103"/>
      <c r="N21" s="104"/>
    </row>
    <row r="22" customFormat="false" ht="15" hidden="false" customHeight="false" outlineLevel="0" collapsed="false">
      <c r="A22" s="0"/>
      <c r="B22" s="97"/>
      <c r="C22" s="98"/>
      <c r="D22" s="99"/>
      <c r="E22" s="100"/>
      <c r="F22" s="101"/>
      <c r="G22" s="102"/>
      <c r="H22" s="0"/>
      <c r="I22" s="97"/>
      <c r="J22" s="99"/>
      <c r="K22" s="98"/>
      <c r="L22" s="99"/>
      <c r="M22" s="103"/>
      <c r="N22" s="104"/>
    </row>
    <row r="23" customFormat="false" ht="15" hidden="false" customHeight="false" outlineLevel="0" collapsed="false">
      <c r="A23" s="0"/>
      <c r="B23" s="97"/>
      <c r="C23" s="98"/>
      <c r="D23" s="99"/>
      <c r="E23" s="100"/>
      <c r="F23" s="101"/>
      <c r="G23" s="102"/>
      <c r="H23" s="0"/>
      <c r="I23" s="97"/>
      <c r="J23" s="99"/>
      <c r="K23" s="98"/>
      <c r="L23" s="99"/>
      <c r="M23" s="103"/>
      <c r="N23" s="104"/>
    </row>
    <row r="24" customFormat="false" ht="15" hidden="false" customHeight="false" outlineLevel="0" collapsed="false">
      <c r="A24" s="0"/>
      <c r="B24" s="97"/>
      <c r="C24" s="98"/>
      <c r="D24" s="99"/>
      <c r="E24" s="100"/>
      <c r="F24" s="101"/>
      <c r="G24" s="102"/>
      <c r="H24" s="0"/>
      <c r="I24" s="97"/>
      <c r="J24" s="99"/>
      <c r="K24" s="98"/>
      <c r="L24" s="99"/>
      <c r="M24" s="103"/>
      <c r="N24" s="104"/>
    </row>
    <row r="25" customFormat="false" ht="15" hidden="false" customHeight="false" outlineLevel="0" collapsed="false">
      <c r="A25" s="0"/>
      <c r="B25" s="97"/>
      <c r="C25" s="98"/>
      <c r="D25" s="99"/>
      <c r="E25" s="100"/>
      <c r="F25" s="101"/>
      <c r="G25" s="102"/>
      <c r="H25" s="0"/>
      <c r="I25" s="97"/>
      <c r="J25" s="99"/>
      <c r="K25" s="98"/>
      <c r="L25" s="99"/>
      <c r="M25" s="103"/>
      <c r="N25" s="104"/>
    </row>
    <row r="26" customFormat="false" ht="15" hidden="false" customHeight="false" outlineLevel="0" collapsed="false">
      <c r="A26" s="0"/>
      <c r="B26" s="97"/>
      <c r="C26" s="99"/>
      <c r="D26" s="99"/>
      <c r="E26" s="100"/>
      <c r="F26" s="101"/>
      <c r="G26" s="102"/>
      <c r="H26" s="0"/>
      <c r="I26" s="97"/>
      <c r="J26" s="99"/>
      <c r="K26" s="99"/>
      <c r="L26" s="99"/>
      <c r="M26" s="103"/>
      <c r="N26" s="105"/>
    </row>
    <row r="27" customFormat="false" ht="15.75" hidden="false" customHeight="false" outlineLevel="0" collapsed="false">
      <c r="A27" s="0"/>
      <c r="B27" s="106"/>
      <c r="C27" s="107" t="s">
        <v>108</v>
      </c>
      <c r="D27" s="108"/>
      <c r="E27" s="109" t="n">
        <f aca="false">SUM(E8:E25)</f>
        <v>763</v>
      </c>
      <c r="F27" s="109" t="n">
        <f aca="false">SUM(F8:F25)</f>
        <v>675</v>
      </c>
      <c r="G27" s="110" t="n">
        <f aca="false">SUM(G8:G25)</f>
        <v>88</v>
      </c>
      <c r="H27" s="0"/>
      <c r="I27" s="106"/>
      <c r="J27" s="108"/>
      <c r="K27" s="108"/>
      <c r="L27" s="108" t="n">
        <f aca="false">SUM(L8:L25)</f>
        <v>719</v>
      </c>
      <c r="M27" s="108" t="n">
        <f aca="false">SUM(M8:M25)</f>
        <v>704</v>
      </c>
      <c r="N27" s="111" t="n">
        <f aca="false">SUM(N8:N25)</f>
        <v>-15</v>
      </c>
    </row>
    <row r="28" customFormat="false" ht="7.5" hidden="false" customHeight="true" outlineLevel="0" collapsed="false">
      <c r="A28" s="0"/>
      <c r="B28" s="0"/>
      <c r="C28" s="0"/>
      <c r="D28" s="0"/>
      <c r="E28" s="0"/>
      <c r="F28" s="0"/>
      <c r="G28" s="0"/>
      <c r="H28" s="0"/>
      <c r="I28" s="0"/>
      <c r="J28" s="0"/>
      <c r="K28" s="0"/>
      <c r="L28" s="0"/>
      <c r="M28" s="0"/>
    </row>
    <row r="29" customFormat="false" ht="15.75" hidden="false" customHeight="false" outlineLevel="0" collapsed="false">
      <c r="A29" s="0"/>
      <c r="B29" s="0"/>
      <c r="C29" s="0"/>
      <c r="D29" s="0"/>
      <c r="E29" s="112" t="s">
        <v>180</v>
      </c>
      <c r="F29" s="113" t="s">
        <v>181</v>
      </c>
      <c r="G29" s="0"/>
      <c r="H29" s="0"/>
      <c r="I29" s="0"/>
      <c r="J29" s="114"/>
      <c r="K29" s="115"/>
      <c r="L29" s="93" t="s">
        <v>7</v>
      </c>
      <c r="M29" s="95" t="s">
        <v>8</v>
      </c>
    </row>
    <row r="30" customFormat="false" ht="15" hidden="false" customHeight="false" outlineLevel="0" collapsed="false">
      <c r="A30" s="0"/>
      <c r="B30" s="0"/>
      <c r="C30" s="0"/>
      <c r="D30" s="116" t="s">
        <v>182</v>
      </c>
      <c r="E30" s="117" t="n">
        <f aca="false">E27</f>
        <v>763</v>
      </c>
      <c r="F30" s="118" t="n">
        <f aca="false">E30/$M$5</f>
        <v>76.3</v>
      </c>
      <c r="G30" s="0"/>
      <c r="H30" s="0"/>
      <c r="I30" s="0"/>
      <c r="J30" s="119" t="s">
        <v>183</v>
      </c>
      <c r="K30" s="99"/>
      <c r="L30" s="120" t="n">
        <v>8</v>
      </c>
      <c r="M30" s="121" t="n">
        <v>2</v>
      </c>
    </row>
    <row r="31" customFormat="false" ht="15" hidden="false" customHeight="false" outlineLevel="0" collapsed="false">
      <c r="A31" s="0"/>
      <c r="B31" s="0"/>
      <c r="C31" s="0"/>
      <c r="D31" s="157" t="s">
        <v>184</v>
      </c>
      <c r="E31" s="101" t="n">
        <f aca="false">F27</f>
        <v>675</v>
      </c>
      <c r="F31" s="102" t="n">
        <f aca="false">E31/$M$5</f>
        <v>67.5</v>
      </c>
      <c r="G31" s="0"/>
      <c r="H31" s="0"/>
      <c r="I31" s="0"/>
      <c r="J31" s="119" t="s">
        <v>185</v>
      </c>
      <c r="K31" s="99"/>
      <c r="L31" s="120" t="n">
        <v>5</v>
      </c>
      <c r="M31" s="121" t="n">
        <v>5</v>
      </c>
    </row>
    <row r="32" customFormat="false" ht="15.75" hidden="false" customHeight="false" outlineLevel="0" collapsed="false">
      <c r="A32" s="89"/>
      <c r="B32" s="89"/>
      <c r="C32" s="89"/>
      <c r="D32" s="157" t="s">
        <v>186</v>
      </c>
      <c r="E32" s="101" t="n">
        <f aca="false">M27</f>
        <v>704</v>
      </c>
      <c r="F32" s="102" t="n">
        <f aca="false">E32/$M$5</f>
        <v>70.4</v>
      </c>
      <c r="G32" s="89"/>
      <c r="H32" s="89"/>
      <c r="I32" s="89"/>
      <c r="J32" s="125" t="s">
        <v>187</v>
      </c>
      <c r="K32" s="108"/>
      <c r="L32" s="126" t="n">
        <f aca="false">L30+L31</f>
        <v>13</v>
      </c>
      <c r="M32" s="127" t="n">
        <f aca="false">M30+M31</f>
        <v>7</v>
      </c>
    </row>
    <row r="33" customFormat="false" ht="15" hidden="false" customHeight="false" outlineLevel="0" collapsed="false">
      <c r="A33" s="89"/>
      <c r="B33" s="128"/>
      <c r="C33" s="89"/>
      <c r="D33" s="157" t="s">
        <v>188</v>
      </c>
      <c r="E33" s="101" t="n">
        <f aca="false">L27</f>
        <v>719</v>
      </c>
      <c r="F33" s="102" t="n">
        <f aca="false">E33/$M$5</f>
        <v>71.9</v>
      </c>
      <c r="G33" s="89"/>
      <c r="H33" s="89"/>
      <c r="I33" s="89"/>
      <c r="J33" s="224"/>
      <c r="K33" s="132"/>
      <c r="L33" s="133" t="s">
        <v>189</v>
      </c>
      <c r="M33" s="134" t="s">
        <v>190</v>
      </c>
    </row>
    <row r="34" customFormat="false" ht="15" hidden="false" customHeight="false" outlineLevel="0" collapsed="false">
      <c r="A34" s="89"/>
      <c r="B34" s="128"/>
      <c r="C34" s="89"/>
      <c r="D34" s="157" t="s">
        <v>191</v>
      </c>
      <c r="E34" s="101" t="n">
        <f aca="false">E30+E32</f>
        <v>1467</v>
      </c>
      <c r="F34" s="102" t="n">
        <f aca="false">E34/$L$5</f>
        <v>73.35</v>
      </c>
      <c r="G34" s="89"/>
      <c r="H34" s="89"/>
      <c r="I34" s="89"/>
      <c r="J34" s="138" t="s">
        <v>192</v>
      </c>
      <c r="K34" s="139"/>
      <c r="L34" s="140" t="n">
        <v>37</v>
      </c>
      <c r="M34" s="141" t="n">
        <v>16</v>
      </c>
    </row>
    <row r="35" customFormat="false" ht="15.75" hidden="false" customHeight="false" outlineLevel="0" collapsed="false">
      <c r="A35" s="89"/>
      <c r="B35" s="128"/>
      <c r="C35" s="89"/>
      <c r="D35" s="129" t="s">
        <v>193</v>
      </c>
      <c r="E35" s="130" t="n">
        <f aca="false">E31+E33</f>
        <v>1394</v>
      </c>
      <c r="F35" s="110" t="n">
        <f aca="false">E35/$L$5</f>
        <v>69.7</v>
      </c>
      <c r="G35" s="89"/>
      <c r="H35" s="89"/>
      <c r="I35" s="89"/>
      <c r="J35" s="142" t="s">
        <v>194</v>
      </c>
      <c r="K35" s="108"/>
      <c r="L35" s="143" t="n">
        <v>23</v>
      </c>
      <c r="M35" s="144" t="n">
        <v>30</v>
      </c>
    </row>
    <row r="36" customFormat="false" ht="15.75" hidden="false" customHeight="false" outlineLevel="0" collapsed="false">
      <c r="A36" s="89"/>
      <c r="B36" s="128"/>
      <c r="C36" s="89"/>
      <c r="D36" s="145"/>
      <c r="E36" s="146"/>
      <c r="F36" s="146"/>
      <c r="G36" s="89"/>
      <c r="H36" s="89"/>
      <c r="I36" s="89"/>
      <c r="J36" s="0"/>
      <c r="K36" s="0"/>
    </row>
    <row r="37" customFormat="false" ht="15.75" hidden="false" customHeight="false" outlineLevel="0" collapsed="false">
      <c r="C37" s="86" t="s">
        <v>195</v>
      </c>
      <c r="D37" s="147" t="s">
        <v>667</v>
      </c>
      <c r="E37" s="147"/>
      <c r="F37" s="147"/>
      <c r="G37" s="147"/>
      <c r="H37" s="147"/>
      <c r="I37" s="147"/>
      <c r="J37" s="147"/>
      <c r="K37" s="147"/>
    </row>
    <row r="38" customFormat="false" ht="15" hidden="false" customHeight="true" outlineLevel="0" collapsed="false">
      <c r="C38" s="148" t="s">
        <v>197</v>
      </c>
      <c r="D38" s="149" t="s">
        <v>674</v>
      </c>
      <c r="E38" s="149"/>
      <c r="F38" s="149"/>
      <c r="G38" s="149"/>
      <c r="H38" s="149"/>
      <c r="I38" s="149"/>
      <c r="J38" s="149"/>
      <c r="K38" s="149"/>
    </row>
    <row r="39" customFormat="false" ht="15" hidden="false" customHeight="false" outlineLevel="0" collapsed="false">
      <c r="C39" s="148"/>
      <c r="D39" s="149"/>
      <c r="E39" s="149"/>
      <c r="F39" s="149"/>
      <c r="G39" s="149"/>
      <c r="H39" s="149"/>
      <c r="I39" s="149"/>
      <c r="J39" s="149"/>
      <c r="K39" s="149"/>
    </row>
    <row r="40" customFormat="false" ht="15.75" hidden="false" customHeight="false" outlineLevel="0" collapsed="false">
      <c r="C40" s="148"/>
      <c r="D40" s="149"/>
      <c r="E40" s="149"/>
      <c r="F40" s="149"/>
      <c r="G40" s="149"/>
      <c r="H40" s="149"/>
      <c r="I40" s="149"/>
      <c r="J40" s="149"/>
      <c r="K40" s="149"/>
    </row>
  </sheetData>
  <mergeCells count="6">
    <mergeCell ref="B1:N2"/>
    <mergeCell ref="C7:D7"/>
    <mergeCell ref="J7:K7"/>
    <mergeCell ref="D37:K37"/>
    <mergeCell ref="C38:C40"/>
    <mergeCell ref="D38:K40"/>
  </mergeCells>
  <printOptions headings="false" gridLines="false" gridLinesSet="true" horizontalCentered="false" verticalCentered="false"/>
  <pageMargins left="0.315277777777778" right="0.315277777777778" top="0" bottom="0" header="0.511805555555555" footer="0.511805555555555"/>
  <pageSetup paperSize="77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40"/>
  <sheetViews>
    <sheetView windowProtection="false"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I15" activeCellId="0" sqref="I15"/>
    </sheetView>
  </sheetViews>
  <sheetFormatPr defaultRowHeight="15"/>
  <cols>
    <col collapsed="false" hidden="false" max="1" min="1" style="82" width="1.70918367346939"/>
    <col collapsed="false" hidden="false" max="2" min="2" style="82" width="4.42857142857143"/>
    <col collapsed="false" hidden="false" max="3" min="3" style="82" width="15"/>
    <col collapsed="false" hidden="false" max="4" min="4" style="82" width="33.2908163265306"/>
    <col collapsed="false" hidden="false" max="5" min="5" style="82" width="4.70918367346939"/>
    <col collapsed="false" hidden="false" max="6" min="6" style="82" width="5.13775510204082"/>
    <col collapsed="false" hidden="false" max="7" min="7" style="82" width="5.85714285714286"/>
    <col collapsed="false" hidden="false" max="8" min="8" style="82" width="3.41836734693878"/>
    <col collapsed="false" hidden="false" max="9" min="9" style="82" width="4.86224489795918"/>
    <col collapsed="false" hidden="false" max="10" min="10" style="82" width="26"/>
    <col collapsed="false" hidden="false" max="11" min="11" style="82" width="15"/>
    <col collapsed="false" hidden="false" max="13" min="12" style="82" width="4.42857142857143"/>
    <col collapsed="false" hidden="false" max="14" min="14" style="82" width="5.28061224489796"/>
    <col collapsed="false" hidden="false" max="1025" min="15" style="82" width="10.8520408163265"/>
  </cols>
  <sheetData>
    <row r="1" customFormat="false" ht="15" hidden="false" customHeight="true" outlineLevel="0" collapsed="false">
      <c r="A1" s="0"/>
      <c r="B1" s="156" t="s">
        <v>675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customFormat="false" ht="15.75" hidden="false" customHeight="true" outlineLevel="0" collapsed="false">
      <c r="A2" s="0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customFormat="false" ht="4.5" hidden="false" customHeight="true" outlineLevel="0" collapsed="false">
      <c r="A3" s="0"/>
      <c r="B3" s="0"/>
      <c r="C3" s="0"/>
      <c r="D3" s="0"/>
      <c r="E3" s="0"/>
      <c r="F3" s="0"/>
      <c r="G3" s="0"/>
      <c r="H3" s="0"/>
      <c r="I3" s="0"/>
      <c r="J3" s="0"/>
      <c r="K3" s="0"/>
      <c r="L3" s="0"/>
      <c r="M3" s="0"/>
      <c r="N3" s="0"/>
    </row>
    <row r="4" customFormat="false" ht="15.75" hidden="false" customHeight="false" outlineLevel="0" collapsed="false">
      <c r="A4" s="0"/>
      <c r="B4" s="0"/>
      <c r="C4" s="84" t="s">
        <v>150</v>
      </c>
      <c r="D4" s="85" t="s">
        <v>632</v>
      </c>
      <c r="E4" s="0"/>
      <c r="F4" s="0"/>
      <c r="G4" s="0"/>
      <c r="H4" s="0"/>
      <c r="I4" s="0"/>
      <c r="J4" s="0"/>
      <c r="K4" s="86" t="s">
        <v>152</v>
      </c>
      <c r="L4" s="87" t="s">
        <v>404</v>
      </c>
      <c r="M4" s="0"/>
      <c r="N4" s="0"/>
    </row>
    <row r="5" customFormat="false" ht="15.75" hidden="false" customHeight="false" outlineLevel="0" collapsed="false">
      <c r="A5" s="0"/>
      <c r="B5" s="0"/>
      <c r="C5" s="88"/>
      <c r="D5" s="89"/>
      <c r="E5" s="0"/>
      <c r="F5" s="0"/>
      <c r="G5" s="0"/>
      <c r="H5" s="0"/>
      <c r="I5" s="0"/>
      <c r="J5" s="0"/>
      <c r="K5" s="86" t="s">
        <v>154</v>
      </c>
      <c r="L5" s="87" t="n">
        <v>25</v>
      </c>
      <c r="M5" s="90" t="n">
        <v>12.5</v>
      </c>
      <c r="N5" s="0"/>
    </row>
    <row r="6" customFormat="false" ht="3" hidden="false" customHeight="true" outlineLevel="0" collapsed="false">
      <c r="A6" s="0"/>
      <c r="B6" s="0"/>
      <c r="C6" s="0"/>
      <c r="D6" s="0"/>
      <c r="E6" s="0"/>
      <c r="F6" s="0"/>
      <c r="G6" s="0"/>
      <c r="H6" s="0"/>
      <c r="I6" s="0"/>
      <c r="J6" s="0"/>
      <c r="K6" s="0"/>
      <c r="L6" s="0"/>
      <c r="M6" s="0"/>
      <c r="N6" s="0"/>
    </row>
    <row r="7" customFormat="false" ht="15" hidden="false" customHeight="true" outlineLevel="0" collapsed="false">
      <c r="A7" s="0"/>
      <c r="B7" s="91" t="s">
        <v>155</v>
      </c>
      <c r="C7" s="92" t="s">
        <v>156</v>
      </c>
      <c r="D7" s="92"/>
      <c r="E7" s="93" t="s">
        <v>157</v>
      </c>
      <c r="F7" s="94" t="s">
        <v>158</v>
      </c>
      <c r="G7" s="95" t="s">
        <v>115</v>
      </c>
      <c r="H7" s="96"/>
      <c r="I7" s="91" t="s">
        <v>155</v>
      </c>
      <c r="J7" s="92" t="s">
        <v>159</v>
      </c>
      <c r="K7" s="92"/>
      <c r="L7" s="93" t="s">
        <v>158</v>
      </c>
      <c r="M7" s="94" t="s">
        <v>157</v>
      </c>
      <c r="N7" s="95" t="s">
        <v>115</v>
      </c>
    </row>
    <row r="8" customFormat="false" ht="15" hidden="false" customHeight="false" outlineLevel="0" collapsed="false">
      <c r="A8" s="0"/>
      <c r="B8" s="97" t="n">
        <v>1</v>
      </c>
      <c r="C8" s="98" t="s">
        <v>160</v>
      </c>
      <c r="D8" s="99" t="s">
        <v>590</v>
      </c>
      <c r="E8" s="100" t="n">
        <v>53</v>
      </c>
      <c r="F8" s="101" t="n">
        <v>65</v>
      </c>
      <c r="G8" s="102" t="n">
        <f aca="false">E8-F8</f>
        <v>-12</v>
      </c>
      <c r="H8" s="0"/>
      <c r="I8" s="97" t="n">
        <v>2</v>
      </c>
      <c r="J8" s="99" t="s">
        <v>676</v>
      </c>
      <c r="K8" s="98" t="s">
        <v>163</v>
      </c>
      <c r="L8" s="99" t="n">
        <v>63</v>
      </c>
      <c r="M8" s="103" t="n">
        <v>68</v>
      </c>
      <c r="N8" s="104" t="n">
        <f aca="false">M8-L8</f>
        <v>5</v>
      </c>
    </row>
    <row r="9" customFormat="false" ht="15" hidden="false" customHeight="false" outlineLevel="0" collapsed="false">
      <c r="A9" s="0"/>
      <c r="B9" s="97" t="n">
        <v>3</v>
      </c>
      <c r="C9" s="98" t="s">
        <v>160</v>
      </c>
      <c r="D9" s="99" t="s">
        <v>677</v>
      </c>
      <c r="E9" s="100" t="n">
        <v>58</v>
      </c>
      <c r="F9" s="101" t="n">
        <v>78</v>
      </c>
      <c r="G9" s="102" t="n">
        <f aca="false">E9-F9</f>
        <v>-20</v>
      </c>
      <c r="H9" s="0"/>
      <c r="I9" s="97" t="n">
        <v>4</v>
      </c>
      <c r="J9" s="99" t="s">
        <v>678</v>
      </c>
      <c r="K9" s="98" t="s">
        <v>163</v>
      </c>
      <c r="L9" s="99" t="n">
        <v>64</v>
      </c>
      <c r="M9" s="103" t="n">
        <v>81</v>
      </c>
      <c r="N9" s="104" t="n">
        <f aca="false">M9-L9</f>
        <v>17</v>
      </c>
    </row>
    <row r="10" customFormat="false" ht="15" hidden="false" customHeight="false" outlineLevel="0" collapsed="false">
      <c r="A10" s="0"/>
      <c r="B10" s="97" t="n">
        <v>6</v>
      </c>
      <c r="C10" s="98" t="s">
        <v>160</v>
      </c>
      <c r="D10" s="99" t="s">
        <v>658</v>
      </c>
      <c r="E10" s="100" t="n">
        <v>77</v>
      </c>
      <c r="F10" s="101" t="n">
        <v>59</v>
      </c>
      <c r="G10" s="102" t="n">
        <f aca="false">E10-F10</f>
        <v>18</v>
      </c>
      <c r="H10" s="0"/>
      <c r="I10" s="97" t="n">
        <v>5</v>
      </c>
      <c r="J10" s="99" t="s">
        <v>624</v>
      </c>
      <c r="K10" s="98" t="s">
        <v>163</v>
      </c>
      <c r="L10" s="99" t="n">
        <v>51</v>
      </c>
      <c r="M10" s="103" t="n">
        <v>68</v>
      </c>
      <c r="N10" s="104" t="n">
        <f aca="false">M10-L10</f>
        <v>17</v>
      </c>
    </row>
    <row r="11" customFormat="false" ht="15" hidden="false" customHeight="false" outlineLevel="0" collapsed="false">
      <c r="A11" s="0"/>
      <c r="B11" s="97" t="n">
        <v>8</v>
      </c>
      <c r="C11" s="98" t="s">
        <v>160</v>
      </c>
      <c r="D11" s="99" t="s">
        <v>659</v>
      </c>
      <c r="E11" s="100" t="n">
        <v>80</v>
      </c>
      <c r="F11" s="101" t="n">
        <v>64</v>
      </c>
      <c r="G11" s="102" t="n">
        <f aca="false">E11-F11</f>
        <v>16</v>
      </c>
      <c r="H11" s="0"/>
      <c r="I11" s="97" t="n">
        <v>7</v>
      </c>
      <c r="J11" s="99" t="s">
        <v>576</v>
      </c>
      <c r="K11" s="98" t="s">
        <v>163</v>
      </c>
      <c r="L11" s="99" t="n">
        <v>69</v>
      </c>
      <c r="M11" s="103" t="n">
        <v>60</v>
      </c>
      <c r="N11" s="104" t="n">
        <f aca="false">M11-L11</f>
        <v>-9</v>
      </c>
    </row>
    <row r="12" customFormat="false" ht="15" hidden="false" customHeight="false" outlineLevel="0" collapsed="false">
      <c r="A12" s="0"/>
      <c r="B12" s="97" t="n">
        <v>10</v>
      </c>
      <c r="C12" s="98" t="s">
        <v>160</v>
      </c>
      <c r="D12" s="99" t="s">
        <v>679</v>
      </c>
      <c r="E12" s="100" t="n">
        <v>79</v>
      </c>
      <c r="F12" s="101" t="n">
        <v>71</v>
      </c>
      <c r="G12" s="102" t="n">
        <f aca="false">E12-F12</f>
        <v>8</v>
      </c>
      <c r="H12" s="0"/>
      <c r="I12" s="97" t="n">
        <v>9</v>
      </c>
      <c r="J12" s="99" t="s">
        <v>680</v>
      </c>
      <c r="K12" s="98" t="s">
        <v>163</v>
      </c>
      <c r="L12" s="99" t="n">
        <v>57</v>
      </c>
      <c r="M12" s="103" t="n">
        <v>88</v>
      </c>
      <c r="N12" s="104" t="n">
        <f aca="false">M12-L12</f>
        <v>31</v>
      </c>
    </row>
    <row r="13" customFormat="false" ht="15" hidden="false" customHeight="false" outlineLevel="0" collapsed="false">
      <c r="A13" s="0"/>
      <c r="B13" s="97" t="n">
        <v>13</v>
      </c>
      <c r="C13" s="98" t="s">
        <v>160</v>
      </c>
      <c r="D13" s="99" t="s">
        <v>676</v>
      </c>
      <c r="E13" s="100" t="n">
        <v>88</v>
      </c>
      <c r="F13" s="101" t="n">
        <v>67</v>
      </c>
      <c r="G13" s="102" t="n">
        <f aca="false">E13-F13</f>
        <v>21</v>
      </c>
      <c r="H13" s="0"/>
      <c r="I13" s="97" t="n">
        <v>11</v>
      </c>
      <c r="J13" s="99" t="s">
        <v>681</v>
      </c>
      <c r="K13" s="98" t="s">
        <v>163</v>
      </c>
      <c r="L13" s="99" t="n">
        <v>53</v>
      </c>
      <c r="M13" s="103" t="n">
        <v>68</v>
      </c>
      <c r="N13" s="104" t="n">
        <f aca="false">M13-L13</f>
        <v>15</v>
      </c>
    </row>
    <row r="14" customFormat="false" ht="15" hidden="false" customHeight="false" outlineLevel="0" collapsed="false">
      <c r="A14" s="0"/>
      <c r="B14" s="97" t="n">
        <v>15</v>
      </c>
      <c r="C14" s="98" t="s">
        <v>160</v>
      </c>
      <c r="D14" s="99" t="s">
        <v>678</v>
      </c>
      <c r="E14" s="100" t="n">
        <v>75</v>
      </c>
      <c r="F14" s="101" t="n">
        <v>56</v>
      </c>
      <c r="G14" s="102" t="n">
        <f aca="false">E14-F14</f>
        <v>19</v>
      </c>
      <c r="H14" s="0"/>
      <c r="I14" s="97" t="n">
        <v>12</v>
      </c>
      <c r="J14" s="99" t="s">
        <v>590</v>
      </c>
      <c r="K14" s="98" t="s">
        <v>163</v>
      </c>
      <c r="L14" s="99" t="n">
        <v>80</v>
      </c>
      <c r="M14" s="103" t="n">
        <v>67</v>
      </c>
      <c r="N14" s="104" t="n">
        <f aca="false">M14-L14</f>
        <v>-13</v>
      </c>
    </row>
    <row r="15" customFormat="false" ht="15" hidden="false" customHeight="false" outlineLevel="0" collapsed="false">
      <c r="A15" s="0"/>
      <c r="B15" s="97" t="n">
        <v>16</v>
      </c>
      <c r="C15" s="98" t="s">
        <v>160</v>
      </c>
      <c r="D15" s="99" t="s">
        <v>624</v>
      </c>
      <c r="E15" s="100" t="n">
        <v>75</v>
      </c>
      <c r="F15" s="101" t="n">
        <v>55</v>
      </c>
      <c r="G15" s="102" t="n">
        <f aca="false">E15-F15</f>
        <v>20</v>
      </c>
      <c r="H15" s="0"/>
      <c r="I15" s="97" t="n">
        <v>14</v>
      </c>
      <c r="J15" s="99" t="s">
        <v>677</v>
      </c>
      <c r="K15" s="98" t="s">
        <v>163</v>
      </c>
      <c r="L15" s="99" t="n">
        <v>62</v>
      </c>
      <c r="M15" s="103" t="n">
        <v>77</v>
      </c>
      <c r="N15" s="104" t="n">
        <f aca="false">M15-L15</f>
        <v>15</v>
      </c>
    </row>
    <row r="16" customFormat="false" ht="15" hidden="false" customHeight="false" outlineLevel="0" collapsed="false">
      <c r="A16" s="0"/>
      <c r="B16" s="97" t="n">
        <v>18</v>
      </c>
      <c r="C16" s="98" t="s">
        <v>160</v>
      </c>
      <c r="D16" s="99" t="s">
        <v>576</v>
      </c>
      <c r="E16" s="100" t="n">
        <v>69</v>
      </c>
      <c r="F16" s="101" t="n">
        <v>47</v>
      </c>
      <c r="G16" s="102" t="n">
        <f aca="false">E16-F16</f>
        <v>22</v>
      </c>
      <c r="H16" s="0"/>
      <c r="I16" s="97" t="n">
        <v>17</v>
      </c>
      <c r="J16" s="99" t="s">
        <v>658</v>
      </c>
      <c r="K16" s="98" t="s">
        <v>163</v>
      </c>
      <c r="L16" s="99" t="n">
        <v>68</v>
      </c>
      <c r="M16" s="103" t="n">
        <v>82</v>
      </c>
      <c r="N16" s="104" t="n">
        <f aca="false">M16-L16</f>
        <v>14</v>
      </c>
    </row>
    <row r="17" customFormat="false" ht="15" hidden="false" customHeight="false" outlineLevel="0" collapsed="false">
      <c r="A17" s="0"/>
      <c r="B17" s="97" t="n">
        <v>20</v>
      </c>
      <c r="C17" s="98" t="s">
        <v>160</v>
      </c>
      <c r="D17" s="99" t="s">
        <v>680</v>
      </c>
      <c r="E17" s="100" t="n">
        <v>102</v>
      </c>
      <c r="F17" s="101" t="n">
        <v>59</v>
      </c>
      <c r="G17" s="102" t="n">
        <f aca="false">E17-F17</f>
        <v>43</v>
      </c>
      <c r="H17" s="0"/>
      <c r="I17" s="97" t="n">
        <v>19</v>
      </c>
      <c r="J17" s="99" t="s">
        <v>659</v>
      </c>
      <c r="K17" s="98" t="s">
        <v>163</v>
      </c>
      <c r="L17" s="99" t="n">
        <v>85</v>
      </c>
      <c r="M17" s="103" t="n">
        <v>79</v>
      </c>
      <c r="N17" s="104" t="n">
        <f aca="false">M17-L17</f>
        <v>-6</v>
      </c>
    </row>
    <row r="18" customFormat="false" ht="15" hidden="false" customHeight="false" outlineLevel="0" collapsed="false">
      <c r="A18" s="0"/>
      <c r="B18" s="97" t="n">
        <v>22</v>
      </c>
      <c r="C18" s="98" t="s">
        <v>160</v>
      </c>
      <c r="D18" s="99" t="s">
        <v>681</v>
      </c>
      <c r="E18" s="100" t="n">
        <v>99</v>
      </c>
      <c r="F18" s="101" t="n">
        <v>58</v>
      </c>
      <c r="G18" s="102" t="n">
        <f aca="false">E18-F18</f>
        <v>41</v>
      </c>
      <c r="H18" s="0"/>
      <c r="I18" s="97" t="n">
        <v>21</v>
      </c>
      <c r="J18" s="99" t="s">
        <v>679</v>
      </c>
      <c r="K18" s="98" t="s">
        <v>163</v>
      </c>
      <c r="L18" s="99" t="n">
        <v>52</v>
      </c>
      <c r="M18" s="103" t="n">
        <v>78</v>
      </c>
      <c r="N18" s="104" t="n">
        <f aca="false">M18-L18</f>
        <v>26</v>
      </c>
    </row>
    <row r="19" customFormat="false" ht="15" hidden="false" customHeight="false" outlineLevel="0" collapsed="false">
      <c r="A19" s="0"/>
      <c r="B19" s="97"/>
      <c r="C19" s="98"/>
      <c r="D19" s="99"/>
      <c r="E19" s="100"/>
      <c r="F19" s="101"/>
      <c r="G19" s="102"/>
      <c r="H19" s="0"/>
      <c r="I19" s="97"/>
      <c r="J19" s="99"/>
      <c r="K19" s="98"/>
      <c r="L19" s="99"/>
      <c r="M19" s="103"/>
      <c r="N19" s="104"/>
    </row>
    <row r="20" customFormat="false" ht="15" hidden="false" customHeight="false" outlineLevel="0" collapsed="false">
      <c r="A20" s="0"/>
      <c r="B20" s="97"/>
      <c r="C20" s="98"/>
      <c r="D20" s="98" t="s">
        <v>682</v>
      </c>
      <c r="E20" s="100"/>
      <c r="F20" s="101"/>
      <c r="G20" s="102"/>
      <c r="H20" s="0"/>
      <c r="I20" s="97"/>
      <c r="J20" s="98" t="s">
        <v>682</v>
      </c>
      <c r="K20" s="98"/>
      <c r="L20" s="99"/>
      <c r="M20" s="103"/>
      <c r="N20" s="104"/>
    </row>
    <row r="21" customFormat="false" ht="15" hidden="false" customHeight="false" outlineLevel="0" collapsed="false">
      <c r="A21" s="0"/>
      <c r="B21" s="97" t="n">
        <v>2</v>
      </c>
      <c r="C21" s="98" t="s">
        <v>160</v>
      </c>
      <c r="D21" s="99" t="s">
        <v>683</v>
      </c>
      <c r="E21" s="100" t="n">
        <v>78</v>
      </c>
      <c r="F21" s="101" t="n">
        <v>65</v>
      </c>
      <c r="G21" s="102" t="n">
        <f aca="false">E21-F21</f>
        <v>13</v>
      </c>
      <c r="H21" s="0"/>
      <c r="I21" s="97" t="n">
        <v>1</v>
      </c>
      <c r="J21" s="99" t="s">
        <v>684</v>
      </c>
      <c r="K21" s="98" t="s">
        <v>163</v>
      </c>
      <c r="L21" s="99" t="n">
        <v>67</v>
      </c>
      <c r="M21" s="103" t="n">
        <v>64</v>
      </c>
      <c r="N21" s="104" t="n">
        <f aca="false">M21-L21</f>
        <v>-3</v>
      </c>
    </row>
    <row r="22" customFormat="false" ht="15" hidden="false" customHeight="false" outlineLevel="0" collapsed="false">
      <c r="A22" s="0"/>
      <c r="B22" s="97"/>
      <c r="C22" s="98"/>
      <c r="D22" s="99"/>
      <c r="E22" s="100"/>
      <c r="F22" s="101"/>
      <c r="G22" s="102" t="n">
        <f aca="false">E22-F22</f>
        <v>0</v>
      </c>
      <c r="H22" s="0"/>
      <c r="I22" s="97" t="n">
        <v>3</v>
      </c>
      <c r="J22" s="99" t="s">
        <v>685</v>
      </c>
      <c r="K22" s="98" t="s">
        <v>163</v>
      </c>
      <c r="L22" s="99" t="n">
        <v>82</v>
      </c>
      <c r="M22" s="103" t="n">
        <v>69</v>
      </c>
      <c r="N22" s="104" t="n">
        <f aca="false">M22-L22</f>
        <v>-13</v>
      </c>
    </row>
    <row r="23" customFormat="false" ht="15" hidden="false" customHeight="false" outlineLevel="0" collapsed="false">
      <c r="A23" s="0"/>
      <c r="B23" s="97"/>
      <c r="C23" s="98"/>
      <c r="D23" s="99"/>
      <c r="E23" s="100"/>
      <c r="F23" s="101"/>
      <c r="G23" s="102"/>
      <c r="H23" s="0"/>
      <c r="I23" s="97"/>
      <c r="J23" s="99"/>
      <c r="K23" s="98"/>
      <c r="L23" s="99"/>
      <c r="M23" s="103"/>
      <c r="N23" s="104"/>
    </row>
    <row r="24" customFormat="false" ht="15" hidden="false" customHeight="false" outlineLevel="0" collapsed="false">
      <c r="A24" s="0"/>
      <c r="B24" s="97"/>
      <c r="C24" s="98"/>
      <c r="D24" s="99"/>
      <c r="E24" s="100"/>
      <c r="F24" s="101"/>
      <c r="G24" s="102"/>
      <c r="H24" s="0"/>
      <c r="I24" s="97"/>
      <c r="J24" s="99"/>
      <c r="K24" s="98"/>
      <c r="L24" s="99"/>
      <c r="M24" s="103"/>
      <c r="N24" s="104"/>
    </row>
    <row r="25" customFormat="false" ht="15" hidden="false" customHeight="false" outlineLevel="0" collapsed="false">
      <c r="A25" s="0"/>
      <c r="B25" s="97"/>
      <c r="C25" s="98"/>
      <c r="D25" s="99"/>
      <c r="E25" s="100"/>
      <c r="F25" s="101"/>
      <c r="G25" s="102"/>
      <c r="H25" s="0"/>
      <c r="I25" s="97"/>
      <c r="J25" s="99"/>
      <c r="K25" s="98"/>
      <c r="L25" s="99"/>
      <c r="M25" s="103"/>
      <c r="N25" s="104"/>
    </row>
    <row r="26" customFormat="false" ht="15" hidden="false" customHeight="false" outlineLevel="0" collapsed="false">
      <c r="A26" s="0"/>
      <c r="B26" s="97"/>
      <c r="C26" s="99"/>
      <c r="D26" s="99"/>
      <c r="E26" s="100"/>
      <c r="F26" s="101"/>
      <c r="G26" s="102"/>
      <c r="H26" s="0"/>
      <c r="I26" s="97"/>
      <c r="J26" s="99"/>
      <c r="K26" s="99"/>
      <c r="L26" s="99"/>
      <c r="M26" s="103"/>
      <c r="N26" s="105"/>
    </row>
    <row r="27" customFormat="false" ht="15.75" hidden="false" customHeight="false" outlineLevel="0" collapsed="false">
      <c r="A27" s="0"/>
      <c r="B27" s="106"/>
      <c r="C27" s="107" t="s">
        <v>108</v>
      </c>
      <c r="D27" s="108"/>
      <c r="E27" s="109" t="n">
        <f aca="false">SUM(E8:E25)</f>
        <v>933</v>
      </c>
      <c r="F27" s="109" t="n">
        <f aca="false">SUM(F8:F25)</f>
        <v>744</v>
      </c>
      <c r="G27" s="110" t="n">
        <f aca="false">SUM(G8:G25)</f>
        <v>189</v>
      </c>
      <c r="H27" s="0"/>
      <c r="I27" s="106"/>
      <c r="J27" s="108"/>
      <c r="K27" s="108"/>
      <c r="L27" s="108" t="n">
        <f aca="false">SUM(L8:L25)</f>
        <v>853</v>
      </c>
      <c r="M27" s="108" t="n">
        <f aca="false">SUM(M8:M25)</f>
        <v>949</v>
      </c>
      <c r="N27" s="111" t="n">
        <f aca="false">SUM(N8:N25)</f>
        <v>96</v>
      </c>
    </row>
    <row r="28" customFormat="false" ht="7.5" hidden="false" customHeight="true" outlineLevel="0" collapsed="false">
      <c r="A28" s="0"/>
      <c r="B28" s="0"/>
      <c r="C28" s="0"/>
      <c r="D28" s="0"/>
      <c r="E28" s="0"/>
      <c r="F28" s="0"/>
      <c r="G28" s="0"/>
      <c r="H28" s="0"/>
      <c r="I28" s="0"/>
      <c r="J28" s="0"/>
      <c r="K28" s="0"/>
      <c r="L28" s="0"/>
      <c r="M28" s="0"/>
    </row>
    <row r="29" customFormat="false" ht="15.75" hidden="false" customHeight="false" outlineLevel="0" collapsed="false">
      <c r="A29" s="0"/>
      <c r="B29" s="0"/>
      <c r="C29" s="0"/>
      <c r="D29" s="0"/>
      <c r="E29" s="112" t="s">
        <v>180</v>
      </c>
      <c r="F29" s="113" t="s">
        <v>181</v>
      </c>
      <c r="G29" s="0"/>
      <c r="H29" s="0"/>
      <c r="I29" s="0"/>
      <c r="J29" s="114"/>
      <c r="K29" s="115"/>
      <c r="L29" s="93" t="s">
        <v>7</v>
      </c>
      <c r="M29" s="95" t="s">
        <v>8</v>
      </c>
    </row>
    <row r="30" customFormat="false" ht="15" hidden="false" customHeight="false" outlineLevel="0" collapsed="false">
      <c r="A30" s="0"/>
      <c r="B30" s="0"/>
      <c r="C30" s="0"/>
      <c r="D30" s="116" t="s">
        <v>182</v>
      </c>
      <c r="E30" s="117" t="n">
        <f aca="false">E27</f>
        <v>933</v>
      </c>
      <c r="F30" s="118" t="n">
        <f aca="false">E30/12</f>
        <v>77.75</v>
      </c>
      <c r="G30" s="0"/>
      <c r="H30" s="0"/>
      <c r="I30" s="0"/>
      <c r="J30" s="119" t="s">
        <v>183</v>
      </c>
      <c r="K30" s="99"/>
      <c r="L30" s="120" t="n">
        <v>10</v>
      </c>
      <c r="M30" s="121" t="n">
        <v>2</v>
      </c>
    </row>
    <row r="31" customFormat="false" ht="15" hidden="false" customHeight="false" outlineLevel="0" collapsed="false">
      <c r="A31" s="0"/>
      <c r="B31" s="0"/>
      <c r="C31" s="0"/>
      <c r="D31" s="157" t="s">
        <v>184</v>
      </c>
      <c r="E31" s="101" t="n">
        <f aca="false">F27</f>
        <v>744</v>
      </c>
      <c r="F31" s="102" t="n">
        <f aca="false">E31/12</f>
        <v>62</v>
      </c>
      <c r="G31" s="0"/>
      <c r="H31" s="0"/>
      <c r="I31" s="0"/>
      <c r="J31" s="119" t="s">
        <v>185</v>
      </c>
      <c r="K31" s="99"/>
      <c r="L31" s="120" t="n">
        <v>8</v>
      </c>
      <c r="M31" s="121" t="n">
        <v>5</v>
      </c>
    </row>
    <row r="32" customFormat="false" ht="15.75" hidden="false" customHeight="false" outlineLevel="0" collapsed="false">
      <c r="A32" s="89"/>
      <c r="B32" s="89"/>
      <c r="C32" s="89"/>
      <c r="D32" s="157" t="s">
        <v>186</v>
      </c>
      <c r="E32" s="101" t="n">
        <f aca="false">M27</f>
        <v>949</v>
      </c>
      <c r="F32" s="102" t="n">
        <f aca="false">E32/13</f>
        <v>73</v>
      </c>
      <c r="G32" s="89"/>
      <c r="H32" s="89"/>
      <c r="I32" s="89"/>
      <c r="J32" s="125" t="s">
        <v>187</v>
      </c>
      <c r="K32" s="108"/>
      <c r="L32" s="126" t="n">
        <f aca="false">L30+L31</f>
        <v>18</v>
      </c>
      <c r="M32" s="127" t="n">
        <f aca="false">M30+M31</f>
        <v>7</v>
      </c>
    </row>
    <row r="33" customFormat="false" ht="15" hidden="false" customHeight="false" outlineLevel="0" collapsed="false">
      <c r="A33" s="89"/>
      <c r="B33" s="128"/>
      <c r="C33" s="89"/>
      <c r="D33" s="157" t="s">
        <v>188</v>
      </c>
      <c r="E33" s="101" t="n">
        <f aca="false">L27</f>
        <v>853</v>
      </c>
      <c r="F33" s="102" t="n">
        <f aca="false">E33/13</f>
        <v>65.6153846153846</v>
      </c>
      <c r="G33" s="89"/>
      <c r="H33" s="89"/>
      <c r="I33" s="89"/>
      <c r="J33" s="224"/>
      <c r="K33" s="132"/>
      <c r="L33" s="133" t="s">
        <v>189</v>
      </c>
      <c r="M33" s="134" t="s">
        <v>190</v>
      </c>
    </row>
    <row r="34" customFormat="false" ht="13.8" hidden="false" customHeight="false" outlineLevel="0" collapsed="false">
      <c r="A34" s="89"/>
      <c r="B34" s="128"/>
      <c r="C34" s="89"/>
      <c r="D34" s="157" t="s">
        <v>191</v>
      </c>
      <c r="E34" s="101" t="n">
        <f aca="false">E30+E32</f>
        <v>1882</v>
      </c>
      <c r="F34" s="102" t="n">
        <f aca="false">E34/$L$5</f>
        <v>75.28</v>
      </c>
      <c r="G34" s="89"/>
      <c r="H34" s="89"/>
      <c r="I34" s="89"/>
      <c r="J34" s="138" t="s">
        <v>192</v>
      </c>
      <c r="K34" s="139"/>
      <c r="L34" s="140" t="n">
        <v>43</v>
      </c>
      <c r="M34" s="141" t="n">
        <v>20</v>
      </c>
    </row>
    <row r="35" customFormat="false" ht="15.75" hidden="false" customHeight="false" outlineLevel="0" collapsed="false">
      <c r="A35" s="89"/>
      <c r="B35" s="128"/>
      <c r="C35" s="89"/>
      <c r="D35" s="129" t="s">
        <v>193</v>
      </c>
      <c r="E35" s="130" t="n">
        <f aca="false">E31+E33</f>
        <v>1597</v>
      </c>
      <c r="F35" s="110" t="n">
        <f aca="false">E35/$L$5</f>
        <v>63.88</v>
      </c>
      <c r="G35" s="89"/>
      <c r="H35" s="89"/>
      <c r="I35" s="89"/>
      <c r="J35" s="142" t="s">
        <v>194</v>
      </c>
      <c r="K35" s="108"/>
      <c r="L35" s="143" t="n">
        <v>31</v>
      </c>
      <c r="M35" s="144" t="n">
        <v>13</v>
      </c>
    </row>
    <row r="36" customFormat="false" ht="15.75" hidden="false" customHeight="false" outlineLevel="0" collapsed="false">
      <c r="A36" s="89"/>
      <c r="B36" s="128"/>
      <c r="C36" s="89"/>
      <c r="D36" s="145"/>
      <c r="E36" s="146"/>
      <c r="F36" s="146"/>
      <c r="G36" s="89"/>
      <c r="H36" s="89"/>
      <c r="I36" s="89"/>
      <c r="J36" s="0"/>
      <c r="K36" s="0"/>
    </row>
    <row r="37" customFormat="false" ht="15.75" hidden="false" customHeight="false" outlineLevel="0" collapsed="false">
      <c r="C37" s="86" t="s">
        <v>195</v>
      </c>
      <c r="D37" s="147" t="s">
        <v>667</v>
      </c>
      <c r="E37" s="147"/>
      <c r="F37" s="147"/>
      <c r="G37" s="147"/>
      <c r="H37" s="147"/>
      <c r="I37" s="147"/>
      <c r="J37" s="147"/>
      <c r="K37" s="147"/>
    </row>
    <row r="38" customFormat="false" ht="15" hidden="false" customHeight="true" outlineLevel="0" collapsed="false">
      <c r="C38" s="148" t="s">
        <v>197</v>
      </c>
      <c r="D38" s="149" t="s">
        <v>686</v>
      </c>
      <c r="E38" s="149"/>
      <c r="F38" s="149"/>
      <c r="G38" s="149"/>
      <c r="H38" s="149"/>
      <c r="I38" s="149"/>
      <c r="J38" s="149"/>
      <c r="K38" s="149"/>
    </row>
    <row r="39" customFormat="false" ht="15" hidden="false" customHeight="false" outlineLevel="0" collapsed="false">
      <c r="C39" s="148"/>
      <c r="D39" s="149"/>
      <c r="E39" s="149"/>
      <c r="F39" s="149"/>
      <c r="G39" s="149"/>
      <c r="H39" s="149"/>
      <c r="I39" s="149"/>
      <c r="J39" s="149"/>
      <c r="K39" s="149"/>
    </row>
    <row r="40" customFormat="false" ht="15.75" hidden="false" customHeight="false" outlineLevel="0" collapsed="false">
      <c r="C40" s="148"/>
      <c r="D40" s="149"/>
      <c r="E40" s="149"/>
      <c r="F40" s="149"/>
      <c r="G40" s="149"/>
      <c r="H40" s="149"/>
      <c r="I40" s="149"/>
      <c r="J40" s="149"/>
      <c r="K40" s="149"/>
    </row>
  </sheetData>
  <mergeCells count="6">
    <mergeCell ref="B1:N2"/>
    <mergeCell ref="C7:D7"/>
    <mergeCell ref="J7:K7"/>
    <mergeCell ref="D37:K37"/>
    <mergeCell ref="C38:C40"/>
    <mergeCell ref="D38:K40"/>
  </mergeCells>
  <printOptions headings="false" gridLines="false" gridLinesSet="true" horizontalCentered="false" verticalCentered="false"/>
  <pageMargins left="0.315277777777778" right="0.315277777777778" top="0" bottom="0" header="0.511805555555555" footer="0.511805555555555"/>
  <pageSetup paperSize="77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40"/>
  <sheetViews>
    <sheetView windowProtection="false" showFormulas="false" showGridLines="true" showRowColHeaders="true" showZeros="true" rightToLeft="false" tabSelected="false" showOutlineSymbols="true" defaultGridColor="true" view="normal" topLeftCell="B1" colorId="64" zoomScale="100" zoomScaleNormal="100" zoomScalePageLayoutView="100" workbookViewId="0">
      <selection pane="topLeft" activeCell="G30" activeCellId="0" sqref="G30"/>
    </sheetView>
  </sheetViews>
  <sheetFormatPr defaultRowHeight="15"/>
  <cols>
    <col collapsed="false" hidden="false" max="1" min="1" style="82" width="1.70918367346939"/>
    <col collapsed="false" hidden="false" max="2" min="2" style="82" width="4.42857142857143"/>
    <col collapsed="false" hidden="false" max="3" min="3" style="82" width="15"/>
    <col collapsed="false" hidden="false" max="4" min="4" style="82" width="33.2908163265306"/>
    <col collapsed="false" hidden="false" max="5" min="5" style="82" width="4.70918367346939"/>
    <col collapsed="false" hidden="false" max="6" min="6" style="82" width="5.13775510204082"/>
    <col collapsed="false" hidden="false" max="7" min="7" style="82" width="5.85714285714286"/>
    <col collapsed="false" hidden="false" max="8" min="8" style="82" width="3.41836734693878"/>
    <col collapsed="false" hidden="false" max="9" min="9" style="82" width="4.86224489795918"/>
    <col collapsed="false" hidden="false" max="10" min="10" style="82" width="26"/>
    <col collapsed="false" hidden="false" max="11" min="11" style="82" width="15"/>
    <col collapsed="false" hidden="false" max="13" min="12" style="82" width="4.42857142857143"/>
    <col collapsed="false" hidden="false" max="14" min="14" style="82" width="5.28061224489796"/>
    <col collapsed="false" hidden="false" max="1025" min="15" style="82" width="10.8520408163265"/>
  </cols>
  <sheetData>
    <row r="1" customFormat="false" ht="15" hidden="false" customHeight="false" outlineLevel="0" collapsed="false">
      <c r="A1" s="0"/>
      <c r="B1" s="83" t="s">
        <v>149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customFormat="false" ht="15.75" hidden="false" customHeight="false" outlineLevel="0" collapsed="false">
      <c r="A2" s="0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customFormat="false" ht="4.5" hidden="false" customHeight="true" outlineLevel="0" collapsed="false">
      <c r="A3" s="0"/>
      <c r="B3" s="0"/>
      <c r="C3" s="0"/>
      <c r="D3" s="0"/>
      <c r="E3" s="0"/>
      <c r="F3" s="0"/>
      <c r="G3" s="0"/>
      <c r="H3" s="0"/>
      <c r="I3" s="0"/>
      <c r="J3" s="0"/>
      <c r="K3" s="0"/>
      <c r="L3" s="0"/>
      <c r="M3" s="0"/>
      <c r="N3" s="0"/>
    </row>
    <row r="4" customFormat="false" ht="15.75" hidden="false" customHeight="false" outlineLevel="0" collapsed="false">
      <c r="A4" s="0"/>
      <c r="B4" s="0"/>
      <c r="C4" s="84" t="s">
        <v>150</v>
      </c>
      <c r="D4" s="85" t="s">
        <v>151</v>
      </c>
      <c r="E4" s="0"/>
      <c r="F4" s="0"/>
      <c r="G4" s="0"/>
      <c r="H4" s="0"/>
      <c r="I4" s="0"/>
      <c r="J4" s="0"/>
      <c r="K4" s="86" t="s">
        <v>152</v>
      </c>
      <c r="L4" s="87" t="s">
        <v>153</v>
      </c>
      <c r="M4" s="0"/>
      <c r="N4" s="0"/>
    </row>
    <row r="5" customFormat="false" ht="15.75" hidden="false" customHeight="false" outlineLevel="0" collapsed="false">
      <c r="A5" s="0"/>
      <c r="B5" s="0"/>
      <c r="C5" s="88"/>
      <c r="D5" s="89"/>
      <c r="E5" s="0"/>
      <c r="F5" s="0"/>
      <c r="G5" s="0"/>
      <c r="H5" s="0"/>
      <c r="I5" s="0"/>
      <c r="J5" s="0"/>
      <c r="K5" s="86" t="s">
        <v>154</v>
      </c>
      <c r="L5" s="87" t="n">
        <v>20</v>
      </c>
      <c r="M5" s="90" t="n">
        <v>10</v>
      </c>
      <c r="N5" s="90" t="n">
        <v>10</v>
      </c>
    </row>
    <row r="6" customFormat="false" ht="3" hidden="false" customHeight="true" outlineLevel="0" collapsed="false">
      <c r="A6" s="0"/>
      <c r="B6" s="0"/>
      <c r="C6" s="0"/>
      <c r="D6" s="0"/>
      <c r="E6" s="0"/>
      <c r="F6" s="0"/>
      <c r="G6" s="0"/>
      <c r="H6" s="0"/>
      <c r="I6" s="0"/>
      <c r="J6" s="0"/>
      <c r="K6" s="0"/>
      <c r="L6" s="0"/>
      <c r="M6" s="0"/>
      <c r="N6" s="0"/>
    </row>
    <row r="7" customFormat="false" ht="15" hidden="false" customHeight="true" outlineLevel="0" collapsed="false">
      <c r="A7" s="0"/>
      <c r="B7" s="91" t="s">
        <v>155</v>
      </c>
      <c r="C7" s="92" t="s">
        <v>156</v>
      </c>
      <c r="D7" s="92"/>
      <c r="E7" s="93" t="s">
        <v>157</v>
      </c>
      <c r="F7" s="94" t="s">
        <v>158</v>
      </c>
      <c r="G7" s="95" t="s">
        <v>115</v>
      </c>
      <c r="H7" s="96"/>
      <c r="I7" s="91" t="s">
        <v>155</v>
      </c>
      <c r="J7" s="92" t="s">
        <v>159</v>
      </c>
      <c r="K7" s="92"/>
      <c r="L7" s="93" t="s">
        <v>158</v>
      </c>
      <c r="M7" s="94" t="s">
        <v>157</v>
      </c>
      <c r="N7" s="95" t="s">
        <v>115</v>
      </c>
    </row>
    <row r="8" customFormat="false" ht="15" hidden="false" customHeight="false" outlineLevel="0" collapsed="false">
      <c r="A8" s="0"/>
      <c r="B8" s="97" t="n">
        <v>1</v>
      </c>
      <c r="C8" s="98" t="s">
        <v>160</v>
      </c>
      <c r="D8" s="99" t="s">
        <v>161</v>
      </c>
      <c r="E8" s="100" t="n">
        <v>80</v>
      </c>
      <c r="F8" s="101" t="n">
        <v>82</v>
      </c>
      <c r="G8" s="102" t="n">
        <f aca="false">E8-F8</f>
        <v>-2</v>
      </c>
      <c r="H8" s="0"/>
      <c r="I8" s="97" t="n">
        <v>2</v>
      </c>
      <c r="J8" s="99" t="s">
        <v>162</v>
      </c>
      <c r="K8" s="98" t="s">
        <v>163</v>
      </c>
      <c r="L8" s="99" t="n">
        <v>57</v>
      </c>
      <c r="M8" s="103" t="n">
        <v>68</v>
      </c>
      <c r="N8" s="104" t="n">
        <f aca="false">M8-L8</f>
        <v>11</v>
      </c>
    </row>
    <row r="9" customFormat="false" ht="15" hidden="false" customHeight="false" outlineLevel="0" collapsed="false">
      <c r="A9" s="0"/>
      <c r="B9" s="97" t="n">
        <v>3</v>
      </c>
      <c r="C9" s="98" t="s">
        <v>160</v>
      </c>
      <c r="D9" s="99" t="s">
        <v>164</v>
      </c>
      <c r="E9" s="100" t="n">
        <v>71</v>
      </c>
      <c r="F9" s="101" t="n">
        <v>84</v>
      </c>
      <c r="G9" s="102" t="n">
        <f aca="false">E9-F9</f>
        <v>-13</v>
      </c>
      <c r="H9" s="0"/>
      <c r="I9" s="97" t="n">
        <v>4</v>
      </c>
      <c r="J9" s="99" t="s">
        <v>165</v>
      </c>
      <c r="K9" s="98" t="s">
        <v>163</v>
      </c>
      <c r="L9" s="99" t="n">
        <v>86</v>
      </c>
      <c r="M9" s="103" t="n">
        <v>69</v>
      </c>
      <c r="N9" s="104" t="n">
        <f aca="false">M9-L9</f>
        <v>-17</v>
      </c>
    </row>
    <row r="10" customFormat="false" ht="15" hidden="false" customHeight="false" outlineLevel="0" collapsed="false">
      <c r="A10" s="0"/>
      <c r="B10" s="97" t="n">
        <v>5</v>
      </c>
      <c r="C10" s="98" t="s">
        <v>160</v>
      </c>
      <c r="D10" s="99" t="s">
        <v>166</v>
      </c>
      <c r="E10" s="100" t="n">
        <v>71</v>
      </c>
      <c r="F10" s="101" t="n">
        <v>60</v>
      </c>
      <c r="G10" s="102" t="n">
        <f aca="false">E10-F10</f>
        <v>11</v>
      </c>
      <c r="H10" s="0"/>
      <c r="I10" s="97" t="n">
        <v>6</v>
      </c>
      <c r="J10" s="99" t="s">
        <v>167</v>
      </c>
      <c r="K10" s="98" t="s">
        <v>163</v>
      </c>
      <c r="L10" s="99" t="n">
        <v>70</v>
      </c>
      <c r="M10" s="103" t="n">
        <v>34</v>
      </c>
      <c r="N10" s="104" t="n">
        <f aca="false">M10-L10</f>
        <v>-36</v>
      </c>
    </row>
    <row r="11" customFormat="false" ht="15" hidden="false" customHeight="false" outlineLevel="0" collapsed="false">
      <c r="A11" s="0"/>
      <c r="B11" s="97" t="n">
        <v>7</v>
      </c>
      <c r="C11" s="98" t="s">
        <v>160</v>
      </c>
      <c r="D11" s="99" t="s">
        <v>168</v>
      </c>
      <c r="E11" s="100" t="n">
        <v>110</v>
      </c>
      <c r="F11" s="101" t="n">
        <v>56</v>
      </c>
      <c r="G11" s="102" t="n">
        <f aca="false">E11-F11</f>
        <v>54</v>
      </c>
      <c r="H11" s="0"/>
      <c r="I11" s="97" t="n">
        <v>8</v>
      </c>
      <c r="J11" s="99" t="s">
        <v>169</v>
      </c>
      <c r="K11" s="98" t="s">
        <v>163</v>
      </c>
      <c r="L11" s="99" t="n">
        <v>96</v>
      </c>
      <c r="M11" s="103" t="n">
        <v>74</v>
      </c>
      <c r="N11" s="104" t="n">
        <f aca="false">M11-L11</f>
        <v>-22</v>
      </c>
    </row>
    <row r="12" customFormat="false" ht="15" hidden="false" customHeight="false" outlineLevel="0" collapsed="false">
      <c r="A12" s="0"/>
      <c r="B12" s="97" t="n">
        <v>9</v>
      </c>
      <c r="C12" s="98" t="s">
        <v>160</v>
      </c>
      <c r="D12" s="99" t="s">
        <v>170</v>
      </c>
      <c r="E12" s="100" t="n">
        <v>70</v>
      </c>
      <c r="F12" s="101" t="n">
        <v>103</v>
      </c>
      <c r="G12" s="102" t="n">
        <f aca="false">E12-F12</f>
        <v>-33</v>
      </c>
      <c r="H12" s="0"/>
      <c r="I12" s="97" t="n">
        <v>10</v>
      </c>
      <c r="J12" s="99" t="s">
        <v>171</v>
      </c>
      <c r="K12" s="98" t="s">
        <v>163</v>
      </c>
      <c r="L12" s="99" t="n">
        <v>66</v>
      </c>
      <c r="M12" s="103" t="n">
        <v>60</v>
      </c>
      <c r="N12" s="104" t="n">
        <f aca="false">M12-L12</f>
        <v>-6</v>
      </c>
    </row>
    <row r="13" customFormat="false" ht="15" hidden="false" customHeight="false" outlineLevel="0" collapsed="false">
      <c r="A13" s="0"/>
      <c r="B13" s="97" t="n">
        <v>12</v>
      </c>
      <c r="C13" s="98" t="s">
        <v>160</v>
      </c>
      <c r="D13" s="99" t="s">
        <v>172</v>
      </c>
      <c r="E13" s="100" t="n">
        <v>79</v>
      </c>
      <c r="F13" s="101" t="n">
        <v>66</v>
      </c>
      <c r="G13" s="102" t="n">
        <f aca="false">E13-F13</f>
        <v>13</v>
      </c>
      <c r="H13" s="0"/>
      <c r="I13" s="97" t="n">
        <v>11</v>
      </c>
      <c r="J13" s="99" t="s">
        <v>161</v>
      </c>
      <c r="K13" s="98" t="s">
        <v>163</v>
      </c>
      <c r="L13" s="99" t="n">
        <v>89</v>
      </c>
      <c r="M13" s="103" t="n">
        <v>68</v>
      </c>
      <c r="N13" s="104" t="n">
        <f aca="false">M13-L13</f>
        <v>-21</v>
      </c>
    </row>
    <row r="14" customFormat="false" ht="15" hidden="false" customHeight="false" outlineLevel="0" collapsed="false">
      <c r="A14" s="0"/>
      <c r="B14" s="97" t="n">
        <v>14</v>
      </c>
      <c r="C14" s="98" t="s">
        <v>160</v>
      </c>
      <c r="D14" s="99" t="s">
        <v>173</v>
      </c>
      <c r="E14" s="100" t="n">
        <v>93</v>
      </c>
      <c r="F14" s="101" t="n">
        <v>76</v>
      </c>
      <c r="G14" s="102" t="n">
        <f aca="false">E14-F14</f>
        <v>17</v>
      </c>
      <c r="H14" s="0"/>
      <c r="I14" s="97" t="n">
        <v>13</v>
      </c>
      <c r="J14" s="99" t="s">
        <v>174</v>
      </c>
      <c r="K14" s="98" t="s">
        <v>163</v>
      </c>
      <c r="L14" s="99" t="n">
        <v>73</v>
      </c>
      <c r="M14" s="103" t="n">
        <v>45</v>
      </c>
      <c r="N14" s="104" t="n">
        <f aca="false">M14-L14</f>
        <v>-28</v>
      </c>
    </row>
    <row r="15" customFormat="false" ht="15" hidden="false" customHeight="false" outlineLevel="0" collapsed="false">
      <c r="A15" s="0"/>
      <c r="B15" s="97" t="n">
        <v>16</v>
      </c>
      <c r="C15" s="98" t="s">
        <v>160</v>
      </c>
      <c r="D15" s="99" t="s">
        <v>175</v>
      </c>
      <c r="E15" s="100" t="n">
        <v>82</v>
      </c>
      <c r="F15" s="101" t="n">
        <v>69</v>
      </c>
      <c r="G15" s="102" t="n">
        <f aca="false">E15-F15</f>
        <v>13</v>
      </c>
      <c r="H15" s="0"/>
      <c r="I15" s="97" t="n">
        <v>15</v>
      </c>
      <c r="J15" s="99" t="s">
        <v>176</v>
      </c>
      <c r="K15" s="98" t="s">
        <v>163</v>
      </c>
      <c r="L15" s="99" t="n">
        <v>57</v>
      </c>
      <c r="M15" s="103" t="n">
        <v>44</v>
      </c>
      <c r="N15" s="104" t="n">
        <f aca="false">M15-L15</f>
        <v>-13</v>
      </c>
    </row>
    <row r="16" customFormat="false" ht="15" hidden="false" customHeight="false" outlineLevel="0" collapsed="false">
      <c r="A16" s="0"/>
      <c r="B16" s="97" t="n">
        <v>18</v>
      </c>
      <c r="C16" s="98" t="s">
        <v>160</v>
      </c>
      <c r="D16" s="99" t="s">
        <v>177</v>
      </c>
      <c r="E16" s="100" t="n">
        <v>84</v>
      </c>
      <c r="F16" s="101" t="n">
        <v>79</v>
      </c>
      <c r="G16" s="102" t="n">
        <f aca="false">E16-F16</f>
        <v>5</v>
      </c>
      <c r="H16" s="0"/>
      <c r="I16" s="97" t="n">
        <v>17</v>
      </c>
      <c r="J16" s="99" t="s">
        <v>178</v>
      </c>
      <c r="K16" s="98" t="s">
        <v>163</v>
      </c>
      <c r="L16" s="99" t="n">
        <v>76</v>
      </c>
      <c r="M16" s="103" t="n">
        <v>63</v>
      </c>
      <c r="N16" s="104" t="n">
        <f aca="false">M16-L16</f>
        <v>-13</v>
      </c>
    </row>
    <row r="17" customFormat="false" ht="15" hidden="false" customHeight="false" outlineLevel="0" collapsed="false">
      <c r="A17" s="0"/>
      <c r="B17" s="97" t="n">
        <v>20</v>
      </c>
      <c r="C17" s="98" t="s">
        <v>160</v>
      </c>
      <c r="D17" s="99" t="s">
        <v>179</v>
      </c>
      <c r="E17" s="100" t="n">
        <v>151</v>
      </c>
      <c r="F17" s="101" t="n">
        <v>38</v>
      </c>
      <c r="G17" s="102" t="n">
        <f aca="false">E17-F17</f>
        <v>113</v>
      </c>
      <c r="H17" s="0"/>
      <c r="I17" s="97" t="n">
        <v>19</v>
      </c>
      <c r="J17" s="99" t="s">
        <v>170</v>
      </c>
      <c r="K17" s="98" t="s">
        <v>163</v>
      </c>
      <c r="L17" s="99" t="n">
        <v>100</v>
      </c>
      <c r="M17" s="103" t="n">
        <v>51</v>
      </c>
      <c r="N17" s="104" t="n">
        <f aca="false">M17-L17</f>
        <v>-49</v>
      </c>
    </row>
    <row r="18" customFormat="false" ht="15" hidden="false" customHeight="false" outlineLevel="0" collapsed="false">
      <c r="A18" s="0"/>
      <c r="B18" s="97"/>
      <c r="C18" s="98"/>
      <c r="D18" s="99"/>
      <c r="E18" s="100"/>
      <c r="F18" s="101"/>
      <c r="G18" s="102"/>
      <c r="H18" s="0"/>
      <c r="I18" s="97"/>
      <c r="J18" s="99"/>
      <c r="K18" s="98"/>
      <c r="L18" s="99"/>
      <c r="M18" s="103"/>
      <c r="N18" s="104"/>
    </row>
    <row r="19" customFormat="false" ht="15" hidden="false" customHeight="false" outlineLevel="0" collapsed="false">
      <c r="A19" s="0"/>
      <c r="B19" s="97"/>
      <c r="C19" s="98"/>
      <c r="D19" s="99"/>
      <c r="E19" s="100"/>
      <c r="F19" s="101"/>
      <c r="G19" s="102"/>
      <c r="H19" s="0"/>
      <c r="I19" s="97"/>
      <c r="J19" s="99"/>
      <c r="K19" s="98"/>
      <c r="L19" s="99"/>
      <c r="M19" s="103"/>
      <c r="N19" s="104"/>
    </row>
    <row r="20" customFormat="false" ht="15" hidden="false" customHeight="false" outlineLevel="0" collapsed="false">
      <c r="A20" s="0"/>
      <c r="B20" s="97"/>
      <c r="C20" s="98"/>
      <c r="D20" s="99"/>
      <c r="E20" s="100"/>
      <c r="F20" s="101"/>
      <c r="G20" s="102"/>
      <c r="H20" s="0"/>
      <c r="I20" s="97"/>
      <c r="J20" s="99"/>
      <c r="K20" s="98"/>
      <c r="L20" s="99"/>
      <c r="M20" s="103"/>
      <c r="N20" s="104"/>
    </row>
    <row r="21" customFormat="false" ht="15" hidden="false" customHeight="false" outlineLevel="0" collapsed="false">
      <c r="A21" s="0"/>
      <c r="B21" s="97"/>
      <c r="C21" s="98"/>
      <c r="D21" s="99"/>
      <c r="E21" s="100"/>
      <c r="F21" s="101"/>
      <c r="G21" s="102"/>
      <c r="H21" s="0"/>
      <c r="I21" s="97"/>
      <c r="J21" s="99"/>
      <c r="K21" s="98"/>
      <c r="L21" s="99"/>
      <c r="M21" s="103"/>
      <c r="N21" s="104"/>
    </row>
    <row r="22" customFormat="false" ht="15" hidden="false" customHeight="false" outlineLevel="0" collapsed="false">
      <c r="A22" s="0"/>
      <c r="B22" s="97"/>
      <c r="C22" s="98"/>
      <c r="D22" s="99"/>
      <c r="E22" s="100"/>
      <c r="F22" s="101"/>
      <c r="G22" s="102"/>
      <c r="H22" s="0"/>
      <c r="I22" s="97"/>
      <c r="J22" s="99"/>
      <c r="K22" s="98"/>
      <c r="L22" s="99"/>
      <c r="M22" s="103"/>
      <c r="N22" s="104"/>
    </row>
    <row r="23" customFormat="false" ht="15" hidden="false" customHeight="false" outlineLevel="0" collapsed="false">
      <c r="A23" s="0"/>
      <c r="B23" s="97"/>
      <c r="C23" s="98"/>
      <c r="D23" s="99"/>
      <c r="E23" s="100"/>
      <c r="F23" s="101"/>
      <c r="G23" s="102"/>
      <c r="H23" s="0"/>
      <c r="I23" s="97"/>
      <c r="J23" s="99"/>
      <c r="K23" s="98"/>
      <c r="L23" s="99"/>
      <c r="M23" s="103"/>
      <c r="N23" s="104"/>
    </row>
    <row r="24" customFormat="false" ht="15" hidden="false" customHeight="false" outlineLevel="0" collapsed="false">
      <c r="A24" s="0"/>
      <c r="B24" s="97"/>
      <c r="C24" s="98"/>
      <c r="D24" s="99"/>
      <c r="E24" s="100"/>
      <c r="F24" s="101"/>
      <c r="G24" s="102"/>
      <c r="H24" s="0"/>
      <c r="I24" s="97"/>
      <c r="J24" s="99"/>
      <c r="K24" s="98"/>
      <c r="L24" s="99"/>
      <c r="M24" s="103"/>
      <c r="N24" s="104"/>
    </row>
    <row r="25" customFormat="false" ht="15" hidden="false" customHeight="false" outlineLevel="0" collapsed="false">
      <c r="A25" s="0"/>
      <c r="B25" s="97"/>
      <c r="C25" s="98"/>
      <c r="D25" s="99"/>
      <c r="E25" s="100"/>
      <c r="F25" s="101"/>
      <c r="G25" s="102"/>
      <c r="H25" s="0"/>
      <c r="I25" s="97"/>
      <c r="J25" s="99"/>
      <c r="K25" s="98"/>
      <c r="L25" s="99"/>
      <c r="M25" s="103"/>
      <c r="N25" s="104"/>
    </row>
    <row r="26" customFormat="false" ht="15" hidden="false" customHeight="false" outlineLevel="0" collapsed="false">
      <c r="A26" s="0"/>
      <c r="B26" s="97"/>
      <c r="C26" s="99"/>
      <c r="D26" s="99"/>
      <c r="E26" s="100"/>
      <c r="F26" s="101"/>
      <c r="G26" s="102"/>
      <c r="H26" s="0"/>
      <c r="I26" s="97"/>
      <c r="J26" s="99"/>
      <c r="K26" s="99"/>
      <c r="L26" s="99"/>
      <c r="M26" s="103"/>
      <c r="N26" s="105"/>
    </row>
    <row r="27" customFormat="false" ht="15.75" hidden="false" customHeight="false" outlineLevel="0" collapsed="false">
      <c r="A27" s="0"/>
      <c r="B27" s="106"/>
      <c r="C27" s="107" t="s">
        <v>108</v>
      </c>
      <c r="D27" s="108"/>
      <c r="E27" s="109" t="n">
        <f aca="false">SUM(E8:E25)</f>
        <v>891</v>
      </c>
      <c r="F27" s="109" t="n">
        <f aca="false">SUM(F8:F25)</f>
        <v>713</v>
      </c>
      <c r="G27" s="110" t="n">
        <f aca="false">SUM(G8:G25)</f>
        <v>178</v>
      </c>
      <c r="H27" s="0"/>
      <c r="I27" s="106"/>
      <c r="J27" s="108"/>
      <c r="K27" s="108"/>
      <c r="L27" s="108" t="n">
        <f aca="false">SUM(L8:L25)</f>
        <v>770</v>
      </c>
      <c r="M27" s="108" t="n">
        <f aca="false">SUM(M8:M25)</f>
        <v>576</v>
      </c>
      <c r="N27" s="111" t="n">
        <f aca="false">SUM(N8:N25)</f>
        <v>-194</v>
      </c>
    </row>
    <row r="28" customFormat="false" ht="7.5" hidden="false" customHeight="true" outlineLevel="0" collapsed="false">
      <c r="A28" s="0"/>
      <c r="B28" s="0"/>
      <c r="C28" s="0"/>
      <c r="D28" s="0"/>
      <c r="E28" s="0"/>
      <c r="F28" s="0"/>
      <c r="G28" s="0"/>
      <c r="H28" s="0"/>
      <c r="I28" s="0"/>
      <c r="J28" s="0"/>
      <c r="K28" s="0"/>
      <c r="L28" s="0"/>
      <c r="M28" s="0"/>
    </row>
    <row r="29" customFormat="false" ht="15.75" hidden="false" customHeight="false" outlineLevel="0" collapsed="false">
      <c r="A29" s="0"/>
      <c r="B29" s="0"/>
      <c r="C29" s="0"/>
      <c r="D29" s="0"/>
      <c r="E29" s="112" t="s">
        <v>180</v>
      </c>
      <c r="F29" s="113" t="s">
        <v>181</v>
      </c>
      <c r="G29" s="0"/>
      <c r="H29" s="0"/>
      <c r="I29" s="0"/>
      <c r="J29" s="114"/>
      <c r="K29" s="115"/>
      <c r="L29" s="93" t="s">
        <v>7</v>
      </c>
      <c r="M29" s="95" t="s">
        <v>8</v>
      </c>
    </row>
    <row r="30" customFormat="false" ht="15" hidden="false" customHeight="false" outlineLevel="0" collapsed="false">
      <c r="A30" s="0"/>
      <c r="B30" s="0"/>
      <c r="C30" s="0"/>
      <c r="D30" s="116" t="s">
        <v>182</v>
      </c>
      <c r="E30" s="117" t="n">
        <f aca="false">E27</f>
        <v>891</v>
      </c>
      <c r="F30" s="118" t="n">
        <f aca="false">E30/$M$5</f>
        <v>89.1</v>
      </c>
      <c r="G30" s="0"/>
      <c r="H30" s="0"/>
      <c r="I30" s="0"/>
      <c r="J30" s="119" t="s">
        <v>183</v>
      </c>
      <c r="K30" s="99"/>
      <c r="L30" s="120" t="n">
        <v>7</v>
      </c>
      <c r="M30" s="121" t="n">
        <v>3</v>
      </c>
    </row>
    <row r="31" customFormat="false" ht="15.75" hidden="false" customHeight="false" outlineLevel="0" collapsed="false">
      <c r="A31" s="0"/>
      <c r="B31" s="0"/>
      <c r="C31" s="0"/>
      <c r="D31" s="122" t="s">
        <v>184</v>
      </c>
      <c r="E31" s="123" t="n">
        <f aca="false">F27</f>
        <v>713</v>
      </c>
      <c r="F31" s="124" t="n">
        <f aca="false">E31/$M$5</f>
        <v>71.3</v>
      </c>
      <c r="G31" s="0"/>
      <c r="H31" s="0"/>
      <c r="I31" s="0"/>
      <c r="J31" s="119" t="s">
        <v>185</v>
      </c>
      <c r="K31" s="99"/>
      <c r="L31" s="120" t="n">
        <v>1</v>
      </c>
      <c r="M31" s="121" t="n">
        <v>9</v>
      </c>
    </row>
    <row r="32" customFormat="false" ht="15.75" hidden="false" customHeight="false" outlineLevel="0" collapsed="false">
      <c r="A32" s="89"/>
      <c r="B32" s="89"/>
      <c r="C32" s="89"/>
      <c r="D32" s="116" t="s">
        <v>186</v>
      </c>
      <c r="E32" s="117" t="n">
        <f aca="false">M27</f>
        <v>576</v>
      </c>
      <c r="F32" s="118" t="n">
        <f aca="false">E32/$N$5</f>
        <v>57.6</v>
      </c>
      <c r="G32" s="89"/>
      <c r="H32" s="89"/>
      <c r="I32" s="89"/>
      <c r="J32" s="125" t="s">
        <v>187</v>
      </c>
      <c r="K32" s="108"/>
      <c r="L32" s="126" t="n">
        <f aca="false">L30+L31</f>
        <v>8</v>
      </c>
      <c r="M32" s="127" t="n">
        <f aca="false">M30+M31</f>
        <v>12</v>
      </c>
    </row>
    <row r="33" customFormat="false" ht="15.75" hidden="false" customHeight="false" outlineLevel="0" collapsed="false">
      <c r="A33" s="89"/>
      <c r="B33" s="128"/>
      <c r="C33" s="89"/>
      <c r="D33" s="129" t="s">
        <v>188</v>
      </c>
      <c r="E33" s="130" t="n">
        <f aca="false">L27</f>
        <v>770</v>
      </c>
      <c r="F33" s="110" t="n">
        <f aca="false">E33/$N$5</f>
        <v>77</v>
      </c>
      <c r="G33" s="89"/>
      <c r="H33" s="89"/>
      <c r="I33" s="89"/>
      <c r="J33" s="131"/>
      <c r="K33" s="132"/>
      <c r="L33" s="133" t="s">
        <v>189</v>
      </c>
      <c r="M33" s="134" t="s">
        <v>190</v>
      </c>
    </row>
    <row r="34" customFormat="false" ht="15" hidden="false" customHeight="false" outlineLevel="0" collapsed="false">
      <c r="A34" s="89"/>
      <c r="B34" s="128"/>
      <c r="C34" s="89"/>
      <c r="D34" s="135" t="s">
        <v>191</v>
      </c>
      <c r="E34" s="136" t="n">
        <f aca="false">E30+E32</f>
        <v>1467</v>
      </c>
      <c r="F34" s="137" t="n">
        <f aca="false">E34/$L$5</f>
        <v>73.35</v>
      </c>
      <c r="G34" s="89"/>
      <c r="H34" s="89"/>
      <c r="I34" s="89"/>
      <c r="J34" s="138" t="s">
        <v>192</v>
      </c>
      <c r="K34" s="139"/>
      <c r="L34" s="140" t="n">
        <v>113</v>
      </c>
      <c r="M34" s="141" t="n">
        <v>33</v>
      </c>
    </row>
    <row r="35" customFormat="false" ht="15.75" hidden="false" customHeight="false" outlineLevel="0" collapsed="false">
      <c r="A35" s="89"/>
      <c r="B35" s="128"/>
      <c r="C35" s="89"/>
      <c r="D35" s="129" t="s">
        <v>193</v>
      </c>
      <c r="E35" s="130" t="n">
        <f aca="false">E31+E33</f>
        <v>1483</v>
      </c>
      <c r="F35" s="110" t="n">
        <f aca="false">E35/$L$5</f>
        <v>74.15</v>
      </c>
      <c r="G35" s="89"/>
      <c r="H35" s="89"/>
      <c r="I35" s="89"/>
      <c r="J35" s="142" t="s">
        <v>194</v>
      </c>
      <c r="K35" s="108"/>
      <c r="L35" s="143" t="n">
        <v>11</v>
      </c>
      <c r="M35" s="144" t="n">
        <v>49</v>
      </c>
    </row>
    <row r="36" customFormat="false" ht="15.75" hidden="false" customHeight="false" outlineLevel="0" collapsed="false">
      <c r="A36" s="89"/>
      <c r="B36" s="128"/>
      <c r="C36" s="89"/>
      <c r="D36" s="145"/>
      <c r="E36" s="146"/>
      <c r="F36" s="146"/>
      <c r="G36" s="89"/>
      <c r="H36" s="89"/>
      <c r="I36" s="89"/>
      <c r="J36" s="0"/>
      <c r="K36" s="0"/>
    </row>
    <row r="37" customFormat="false" ht="15.75" hidden="false" customHeight="false" outlineLevel="0" collapsed="false">
      <c r="C37" s="86" t="s">
        <v>195</v>
      </c>
      <c r="D37" s="147" t="s">
        <v>196</v>
      </c>
      <c r="E37" s="147"/>
      <c r="F37" s="147"/>
      <c r="G37" s="147"/>
      <c r="H37" s="147"/>
      <c r="I37" s="147"/>
      <c r="J37" s="147"/>
      <c r="K37" s="147"/>
    </row>
    <row r="38" customFormat="false" ht="15.75" hidden="false" customHeight="true" outlineLevel="0" collapsed="false">
      <c r="C38" s="148" t="s">
        <v>197</v>
      </c>
      <c r="D38" s="149" t="s">
        <v>198</v>
      </c>
      <c r="E38" s="149"/>
      <c r="F38" s="149"/>
      <c r="G38" s="149"/>
      <c r="H38" s="149"/>
      <c r="I38" s="149"/>
      <c r="J38" s="149"/>
      <c r="K38" s="149"/>
    </row>
    <row r="39" customFormat="false" ht="15.75" hidden="false" customHeight="false" outlineLevel="0" collapsed="false">
      <c r="C39" s="148"/>
      <c r="D39" s="149"/>
      <c r="E39" s="149"/>
      <c r="F39" s="149"/>
      <c r="G39" s="149"/>
      <c r="H39" s="149"/>
      <c r="I39" s="149"/>
      <c r="J39" s="149"/>
      <c r="K39" s="149"/>
    </row>
    <row r="40" customFormat="false" ht="15.75" hidden="false" customHeight="false" outlineLevel="0" collapsed="false">
      <c r="C40" s="148"/>
      <c r="D40" s="149"/>
      <c r="E40" s="149"/>
      <c r="F40" s="149"/>
      <c r="G40" s="149"/>
      <c r="H40" s="149"/>
      <c r="I40" s="149"/>
      <c r="J40" s="149"/>
      <c r="K40" s="149"/>
    </row>
  </sheetData>
  <mergeCells count="6">
    <mergeCell ref="B1:N2"/>
    <mergeCell ref="C7:D7"/>
    <mergeCell ref="J7:K7"/>
    <mergeCell ref="D37:K37"/>
    <mergeCell ref="C38:C40"/>
    <mergeCell ref="D38:K40"/>
  </mergeCells>
  <printOptions headings="false" gridLines="false" gridLinesSet="true" horizontalCentered="false" verticalCentered="false"/>
  <pageMargins left="0" right="0" top="0" bottom="0" header="0.511805555555555" footer="0.511805555555555"/>
  <pageSetup paperSize="77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40"/>
  <sheetViews>
    <sheetView windowProtection="false" showFormulas="false" showGridLines="true" showRowColHeaders="true" showZeros="true" rightToLeft="false" tabSelected="false" showOutlineSymbols="true" defaultGridColor="true" view="normal" topLeftCell="B1" colorId="64" zoomScale="100" zoomScaleNormal="100" zoomScalePageLayoutView="100" workbookViewId="0">
      <selection pane="topLeft" activeCell="Q28" activeCellId="0" sqref="Q28"/>
    </sheetView>
  </sheetViews>
  <sheetFormatPr defaultRowHeight="15"/>
  <cols>
    <col collapsed="false" hidden="false" max="1" min="1" style="82" width="1.70918367346939"/>
    <col collapsed="false" hidden="false" max="2" min="2" style="82" width="4.42857142857143"/>
    <col collapsed="false" hidden="false" max="3" min="3" style="82" width="15"/>
    <col collapsed="false" hidden="false" max="4" min="4" style="82" width="33.2908163265306"/>
    <col collapsed="false" hidden="false" max="5" min="5" style="82" width="4.70918367346939"/>
    <col collapsed="false" hidden="false" max="6" min="6" style="82" width="5.13775510204082"/>
    <col collapsed="false" hidden="false" max="7" min="7" style="82" width="5.85714285714286"/>
    <col collapsed="false" hidden="false" max="8" min="8" style="82" width="3.41836734693878"/>
    <col collapsed="false" hidden="false" max="9" min="9" style="82" width="4.86224489795918"/>
    <col collapsed="false" hidden="false" max="10" min="10" style="82" width="26"/>
    <col collapsed="false" hidden="false" max="11" min="11" style="82" width="15"/>
    <col collapsed="false" hidden="false" max="12" min="12" style="82" width="4.42857142857143"/>
    <col collapsed="false" hidden="false" max="13" min="13" style="82" width="5.13775510204082"/>
    <col collapsed="false" hidden="false" max="14" min="14" style="82" width="5.28061224489796"/>
    <col collapsed="false" hidden="false" max="1025" min="15" style="82" width="10.8520408163265"/>
  </cols>
  <sheetData>
    <row r="1" customFormat="false" ht="15" hidden="false" customHeight="true" outlineLevel="0" collapsed="false">
      <c r="A1" s="0"/>
      <c r="B1" s="156" t="s">
        <v>687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customFormat="false" ht="15.75" hidden="false" customHeight="true" outlineLevel="0" collapsed="false">
      <c r="A2" s="0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customFormat="false" ht="4.5" hidden="false" customHeight="true" outlineLevel="0" collapsed="false">
      <c r="A3" s="0"/>
      <c r="B3" s="0"/>
      <c r="C3" s="0"/>
      <c r="D3" s="0"/>
      <c r="E3" s="0"/>
      <c r="F3" s="0"/>
      <c r="G3" s="0"/>
      <c r="H3" s="0"/>
      <c r="I3" s="0"/>
      <c r="J3" s="0"/>
      <c r="K3" s="0"/>
      <c r="L3" s="0"/>
      <c r="M3" s="0"/>
      <c r="N3" s="0"/>
    </row>
    <row r="4" customFormat="false" ht="15.75" hidden="false" customHeight="false" outlineLevel="0" collapsed="false">
      <c r="A4" s="0"/>
      <c r="B4" s="0"/>
      <c r="C4" s="84" t="s">
        <v>150</v>
      </c>
      <c r="D4" s="85" t="s">
        <v>632</v>
      </c>
      <c r="E4" s="0"/>
      <c r="F4" s="0"/>
      <c r="G4" s="0"/>
      <c r="H4" s="0"/>
      <c r="I4" s="0"/>
      <c r="J4" s="0"/>
      <c r="K4" s="86" t="s">
        <v>152</v>
      </c>
      <c r="L4" s="87" t="s">
        <v>245</v>
      </c>
      <c r="M4" s="0"/>
      <c r="N4" s="0"/>
    </row>
    <row r="5" customFormat="false" ht="15.75" hidden="false" customHeight="false" outlineLevel="0" collapsed="false">
      <c r="A5" s="0"/>
      <c r="B5" s="0"/>
      <c r="C5" s="88"/>
      <c r="D5" s="89"/>
      <c r="E5" s="0"/>
      <c r="F5" s="0"/>
      <c r="G5" s="0"/>
      <c r="H5" s="0"/>
      <c r="I5" s="0"/>
      <c r="J5" s="0"/>
      <c r="K5" s="86" t="s">
        <v>154</v>
      </c>
      <c r="L5" s="87" t="n">
        <v>26</v>
      </c>
      <c r="M5" s="90" t="n">
        <v>13</v>
      </c>
      <c r="N5" s="0"/>
    </row>
    <row r="6" customFormat="false" ht="3" hidden="false" customHeight="true" outlineLevel="0" collapsed="false">
      <c r="A6" s="0"/>
      <c r="B6" s="0"/>
      <c r="C6" s="0"/>
      <c r="D6" s="0"/>
      <c r="E6" s="0"/>
      <c r="F6" s="0"/>
      <c r="G6" s="0"/>
      <c r="H6" s="0"/>
      <c r="I6" s="0"/>
      <c r="J6" s="0"/>
      <c r="K6" s="0"/>
      <c r="L6" s="0"/>
      <c r="M6" s="0"/>
      <c r="N6" s="0"/>
    </row>
    <row r="7" customFormat="false" ht="15" hidden="false" customHeight="true" outlineLevel="0" collapsed="false">
      <c r="A7" s="0"/>
      <c r="B7" s="91" t="s">
        <v>155</v>
      </c>
      <c r="C7" s="92" t="s">
        <v>156</v>
      </c>
      <c r="D7" s="92"/>
      <c r="E7" s="93" t="s">
        <v>157</v>
      </c>
      <c r="F7" s="94" t="s">
        <v>158</v>
      </c>
      <c r="G7" s="95" t="s">
        <v>115</v>
      </c>
      <c r="H7" s="96"/>
      <c r="I7" s="91" t="s">
        <v>155</v>
      </c>
      <c r="J7" s="92" t="s">
        <v>159</v>
      </c>
      <c r="K7" s="92"/>
      <c r="L7" s="93" t="s">
        <v>158</v>
      </c>
      <c r="M7" s="94" t="s">
        <v>157</v>
      </c>
      <c r="N7" s="95" t="s">
        <v>115</v>
      </c>
    </row>
    <row r="8" customFormat="false" ht="15" hidden="false" customHeight="false" outlineLevel="0" collapsed="false">
      <c r="A8" s="0"/>
      <c r="B8" s="97" t="n">
        <v>2</v>
      </c>
      <c r="C8" s="98" t="s">
        <v>160</v>
      </c>
      <c r="D8" s="99" t="s">
        <v>688</v>
      </c>
      <c r="E8" s="100" t="n">
        <v>76</v>
      </c>
      <c r="F8" s="101" t="n">
        <v>62</v>
      </c>
      <c r="G8" s="102" t="n">
        <f aca="false">E8-F8</f>
        <v>14</v>
      </c>
      <c r="H8" s="0"/>
      <c r="I8" s="97" t="n">
        <v>1</v>
      </c>
      <c r="J8" s="99" t="s">
        <v>676</v>
      </c>
      <c r="K8" s="98" t="s">
        <v>163</v>
      </c>
      <c r="L8" s="99" t="n">
        <v>83</v>
      </c>
      <c r="M8" s="103" t="n">
        <v>77</v>
      </c>
      <c r="N8" s="104" t="n">
        <f aca="false">M8-L8</f>
        <v>-6</v>
      </c>
    </row>
    <row r="9" customFormat="false" ht="15" hidden="false" customHeight="false" outlineLevel="0" collapsed="false">
      <c r="A9" s="0"/>
      <c r="B9" s="97" t="n">
        <v>4</v>
      </c>
      <c r="C9" s="98" t="s">
        <v>160</v>
      </c>
      <c r="D9" s="99" t="s">
        <v>659</v>
      </c>
      <c r="E9" s="100" t="n">
        <v>44</v>
      </c>
      <c r="F9" s="101" t="n">
        <v>64</v>
      </c>
      <c r="G9" s="102" t="n">
        <f aca="false">E9-F9</f>
        <v>-20</v>
      </c>
      <c r="H9" s="0"/>
      <c r="I9" s="97" t="n">
        <v>3</v>
      </c>
      <c r="J9" s="99" t="s">
        <v>689</v>
      </c>
      <c r="K9" s="98" t="s">
        <v>163</v>
      </c>
      <c r="L9" s="99" t="n">
        <v>64</v>
      </c>
      <c r="M9" s="103" t="n">
        <v>66</v>
      </c>
      <c r="N9" s="104" t="n">
        <f aca="false">M9-L9</f>
        <v>2</v>
      </c>
    </row>
    <row r="10" customFormat="false" ht="15" hidden="false" customHeight="false" outlineLevel="0" collapsed="false">
      <c r="A10" s="0"/>
      <c r="B10" s="97" t="n">
        <v>6</v>
      </c>
      <c r="C10" s="98" t="s">
        <v>160</v>
      </c>
      <c r="D10" s="99" t="s">
        <v>690</v>
      </c>
      <c r="E10" s="100" t="n">
        <v>95</v>
      </c>
      <c r="F10" s="101" t="n">
        <v>78</v>
      </c>
      <c r="G10" s="102" t="n">
        <f aca="false">E10-F10</f>
        <v>17</v>
      </c>
      <c r="H10" s="0"/>
      <c r="I10" s="97" t="n">
        <v>5</v>
      </c>
      <c r="J10" s="99" t="s">
        <v>681</v>
      </c>
      <c r="K10" s="98" t="s">
        <v>163</v>
      </c>
      <c r="L10" s="99" t="n">
        <v>61</v>
      </c>
      <c r="M10" s="103" t="n">
        <v>75</v>
      </c>
      <c r="N10" s="104" t="n">
        <f aca="false">M10-L10</f>
        <v>14</v>
      </c>
    </row>
    <row r="11" customFormat="false" ht="15" hidden="false" customHeight="false" outlineLevel="0" collapsed="false">
      <c r="A11" s="0"/>
      <c r="B11" s="97" t="n">
        <v>7</v>
      </c>
      <c r="C11" s="98" t="s">
        <v>160</v>
      </c>
      <c r="D11" s="99" t="s">
        <v>590</v>
      </c>
      <c r="E11" s="100" t="n">
        <v>74</v>
      </c>
      <c r="F11" s="101" t="n">
        <v>73</v>
      </c>
      <c r="G11" s="102" t="n">
        <f aca="false">E11-F11</f>
        <v>1</v>
      </c>
      <c r="H11" s="0"/>
      <c r="I11" s="97" t="n">
        <v>8</v>
      </c>
      <c r="J11" s="99" t="s">
        <v>658</v>
      </c>
      <c r="K11" s="98" t="s">
        <v>163</v>
      </c>
      <c r="L11" s="99" t="n">
        <v>78</v>
      </c>
      <c r="M11" s="103" t="n">
        <v>85</v>
      </c>
      <c r="N11" s="104" t="n">
        <f aca="false">M11-L11</f>
        <v>7</v>
      </c>
    </row>
    <row r="12" customFormat="false" ht="15" hidden="false" customHeight="false" outlineLevel="0" collapsed="false">
      <c r="A12" s="0"/>
      <c r="B12" s="97" t="n">
        <v>9</v>
      </c>
      <c r="C12" s="98" t="s">
        <v>160</v>
      </c>
      <c r="D12" s="99" t="s">
        <v>576</v>
      </c>
      <c r="E12" s="100" t="n">
        <v>83</v>
      </c>
      <c r="F12" s="101" t="n">
        <v>71</v>
      </c>
      <c r="G12" s="102" t="n">
        <f aca="false">E12-F12</f>
        <v>12</v>
      </c>
      <c r="H12" s="0"/>
      <c r="I12" s="97" t="n">
        <v>10</v>
      </c>
      <c r="J12" s="99" t="s">
        <v>691</v>
      </c>
      <c r="K12" s="98" t="s">
        <v>163</v>
      </c>
      <c r="L12" s="99" t="n">
        <v>86</v>
      </c>
      <c r="M12" s="103" t="n">
        <v>72</v>
      </c>
      <c r="N12" s="104" t="n">
        <f aca="false">M12-L12</f>
        <v>-14</v>
      </c>
    </row>
    <row r="13" customFormat="false" ht="15" hidden="false" customHeight="false" outlineLevel="0" collapsed="false">
      <c r="A13" s="0"/>
      <c r="B13" s="97" t="n">
        <v>11</v>
      </c>
      <c r="C13" s="98" t="s">
        <v>160</v>
      </c>
      <c r="D13" s="99" t="s">
        <v>692</v>
      </c>
      <c r="E13" s="100" t="n">
        <v>50</v>
      </c>
      <c r="F13" s="101" t="n">
        <v>57</v>
      </c>
      <c r="G13" s="102" t="n">
        <f aca="false">E13-F13</f>
        <v>-7</v>
      </c>
      <c r="H13" s="0"/>
      <c r="I13" s="97" t="n">
        <v>12</v>
      </c>
      <c r="J13" s="99" t="s">
        <v>693</v>
      </c>
      <c r="K13" s="98" t="s">
        <v>163</v>
      </c>
      <c r="L13" s="99" t="n">
        <v>72</v>
      </c>
      <c r="M13" s="103" t="n">
        <v>78</v>
      </c>
      <c r="N13" s="104" t="n">
        <f aca="false">M13-L13</f>
        <v>6</v>
      </c>
    </row>
    <row r="14" customFormat="false" ht="15" hidden="false" customHeight="false" outlineLevel="0" collapsed="false">
      <c r="A14" s="0"/>
      <c r="B14" s="97" t="n">
        <v>13</v>
      </c>
      <c r="C14" s="98" t="s">
        <v>160</v>
      </c>
      <c r="D14" s="99" t="s">
        <v>694</v>
      </c>
      <c r="E14" s="100" t="n">
        <v>80</v>
      </c>
      <c r="F14" s="101" t="n">
        <v>55</v>
      </c>
      <c r="G14" s="102" t="n">
        <f aca="false">E14-F14</f>
        <v>25</v>
      </c>
      <c r="H14" s="0"/>
      <c r="I14" s="97" t="n">
        <v>15</v>
      </c>
      <c r="J14" s="99" t="s">
        <v>688</v>
      </c>
      <c r="K14" s="98" t="s">
        <v>163</v>
      </c>
      <c r="L14" s="99" t="n">
        <v>80</v>
      </c>
      <c r="M14" s="103" t="n">
        <v>93</v>
      </c>
      <c r="N14" s="104" t="n">
        <f aca="false">M14-L14</f>
        <v>13</v>
      </c>
    </row>
    <row r="15" customFormat="false" ht="15" hidden="false" customHeight="false" outlineLevel="0" collapsed="false">
      <c r="A15" s="0"/>
      <c r="B15" s="97" t="n">
        <v>14</v>
      </c>
      <c r="C15" s="98" t="s">
        <v>160</v>
      </c>
      <c r="D15" s="99" t="s">
        <v>676</v>
      </c>
      <c r="E15" s="100" t="n">
        <v>76</v>
      </c>
      <c r="F15" s="101" t="n">
        <v>56</v>
      </c>
      <c r="G15" s="102" t="n">
        <f aca="false">E15-F15</f>
        <v>20</v>
      </c>
      <c r="H15" s="0"/>
      <c r="I15" s="97" t="n">
        <v>17</v>
      </c>
      <c r="J15" s="99" t="s">
        <v>659</v>
      </c>
      <c r="K15" s="98" t="s">
        <v>163</v>
      </c>
      <c r="L15" s="99" t="n">
        <v>74</v>
      </c>
      <c r="M15" s="103" t="n">
        <v>75</v>
      </c>
      <c r="N15" s="104" t="n">
        <f aca="false">M15-L15</f>
        <v>1</v>
      </c>
    </row>
    <row r="16" customFormat="false" ht="15" hidden="false" customHeight="false" outlineLevel="0" collapsed="false">
      <c r="A16" s="0"/>
      <c r="B16" s="97" t="n">
        <v>16</v>
      </c>
      <c r="C16" s="98" t="s">
        <v>160</v>
      </c>
      <c r="D16" s="99" t="s">
        <v>695</v>
      </c>
      <c r="E16" s="100" t="n">
        <v>72</v>
      </c>
      <c r="F16" s="101" t="n">
        <v>85</v>
      </c>
      <c r="G16" s="102" t="n">
        <f aca="false">E16-F16</f>
        <v>-13</v>
      </c>
      <c r="H16" s="0"/>
      <c r="I16" s="97" t="n">
        <v>19</v>
      </c>
      <c r="J16" s="99" t="s">
        <v>690</v>
      </c>
      <c r="K16" s="98" t="s">
        <v>163</v>
      </c>
      <c r="L16" s="99" t="n">
        <v>72</v>
      </c>
      <c r="M16" s="103" t="n">
        <v>86</v>
      </c>
      <c r="N16" s="104" t="n">
        <f aca="false">M16-L16</f>
        <v>14</v>
      </c>
    </row>
    <row r="17" customFormat="false" ht="15" hidden="false" customHeight="false" outlineLevel="0" collapsed="false">
      <c r="A17" s="0"/>
      <c r="B17" s="97" t="n">
        <v>18</v>
      </c>
      <c r="C17" s="98" t="s">
        <v>160</v>
      </c>
      <c r="D17" s="99" t="s">
        <v>681</v>
      </c>
      <c r="E17" s="100" t="n">
        <v>102</v>
      </c>
      <c r="F17" s="101" t="n">
        <v>79</v>
      </c>
      <c r="G17" s="102" t="n">
        <f aca="false">E17-F17</f>
        <v>23</v>
      </c>
      <c r="H17" s="0"/>
      <c r="I17" s="97" t="n">
        <v>20</v>
      </c>
      <c r="J17" s="99" t="s">
        <v>590</v>
      </c>
      <c r="K17" s="98" t="s">
        <v>163</v>
      </c>
      <c r="L17" s="99" t="n">
        <v>63</v>
      </c>
      <c r="M17" s="103" t="n">
        <v>65</v>
      </c>
      <c r="N17" s="104" t="n">
        <f aca="false">M17-L17</f>
        <v>2</v>
      </c>
    </row>
    <row r="18" customFormat="false" ht="15" hidden="false" customHeight="false" outlineLevel="0" collapsed="false">
      <c r="A18" s="0"/>
      <c r="B18" s="97" t="n">
        <v>21</v>
      </c>
      <c r="C18" s="98" t="s">
        <v>160</v>
      </c>
      <c r="D18" s="99" t="s">
        <v>658</v>
      </c>
      <c r="E18" s="100" t="n">
        <v>78</v>
      </c>
      <c r="F18" s="101" t="n">
        <v>72</v>
      </c>
      <c r="G18" s="102" t="n">
        <f aca="false">E18-F18</f>
        <v>6</v>
      </c>
      <c r="H18" s="0"/>
      <c r="I18" s="97" t="n">
        <v>22</v>
      </c>
      <c r="J18" s="99" t="s">
        <v>576</v>
      </c>
      <c r="K18" s="98" t="s">
        <v>163</v>
      </c>
      <c r="L18" s="99" t="n">
        <v>57</v>
      </c>
      <c r="M18" s="103" t="n">
        <v>76</v>
      </c>
      <c r="N18" s="104" t="n">
        <f aca="false">M18-L18</f>
        <v>19</v>
      </c>
    </row>
    <row r="19" customFormat="false" ht="15" hidden="false" customHeight="false" outlineLevel="0" collapsed="false">
      <c r="A19" s="0"/>
      <c r="B19" s="97" t="n">
        <v>23</v>
      </c>
      <c r="C19" s="98" t="s">
        <v>160</v>
      </c>
      <c r="D19" s="99" t="s">
        <v>691</v>
      </c>
      <c r="E19" s="100" t="n">
        <v>76</v>
      </c>
      <c r="F19" s="101" t="n">
        <v>79</v>
      </c>
      <c r="G19" s="102" t="n">
        <f aca="false">E19-F19</f>
        <v>-3</v>
      </c>
      <c r="H19" s="0"/>
      <c r="I19" s="97" t="n">
        <v>24</v>
      </c>
      <c r="J19" s="99" t="s">
        <v>677</v>
      </c>
      <c r="K19" s="98" t="s">
        <v>163</v>
      </c>
      <c r="L19" s="99" t="n">
        <v>101</v>
      </c>
      <c r="M19" s="103" t="n">
        <v>93</v>
      </c>
      <c r="N19" s="104" t="n">
        <f aca="false">M19-L19</f>
        <v>-8</v>
      </c>
    </row>
    <row r="20" customFormat="false" ht="15" hidden="false" customHeight="false" outlineLevel="0" collapsed="false">
      <c r="A20" s="0"/>
      <c r="B20" s="97" t="n">
        <v>25</v>
      </c>
      <c r="C20" s="98" t="s">
        <v>160</v>
      </c>
      <c r="D20" s="99" t="s">
        <v>693</v>
      </c>
      <c r="E20" s="100" t="n">
        <v>101</v>
      </c>
      <c r="F20" s="101" t="n">
        <v>88</v>
      </c>
      <c r="G20" s="102" t="n">
        <f aca="false">E20-F20</f>
        <v>13</v>
      </c>
      <c r="H20" s="0"/>
      <c r="I20" s="97" t="n">
        <v>26</v>
      </c>
      <c r="J20" s="99" t="s">
        <v>694</v>
      </c>
      <c r="K20" s="98" t="s">
        <v>163</v>
      </c>
      <c r="L20" s="99" t="n">
        <v>65</v>
      </c>
      <c r="M20" s="103" t="n">
        <v>77</v>
      </c>
      <c r="N20" s="104" t="n">
        <f aca="false">M20-L20</f>
        <v>12</v>
      </c>
    </row>
    <row r="21" customFormat="false" ht="15" hidden="false" customHeight="false" outlineLevel="0" collapsed="false">
      <c r="A21" s="0"/>
      <c r="B21" s="97"/>
      <c r="C21" s="98"/>
      <c r="D21" s="99"/>
      <c r="E21" s="100"/>
      <c r="F21" s="101"/>
      <c r="G21" s="102"/>
      <c r="H21" s="0"/>
      <c r="I21" s="97"/>
      <c r="J21" s="99"/>
      <c r="K21" s="98"/>
      <c r="L21" s="99"/>
      <c r="M21" s="103"/>
      <c r="N21" s="104"/>
    </row>
    <row r="22" customFormat="false" ht="15" hidden="false" customHeight="false" outlineLevel="0" collapsed="false">
      <c r="A22" s="0"/>
      <c r="B22" s="97"/>
      <c r="C22" s="98"/>
      <c r="D22" s="99"/>
      <c r="E22" s="100"/>
      <c r="F22" s="101"/>
      <c r="G22" s="102"/>
      <c r="H22" s="0"/>
      <c r="I22" s="97"/>
      <c r="J22" s="99"/>
      <c r="K22" s="98"/>
      <c r="L22" s="99"/>
      <c r="M22" s="103"/>
      <c r="N22" s="104"/>
    </row>
    <row r="23" customFormat="false" ht="15" hidden="false" customHeight="false" outlineLevel="0" collapsed="false">
      <c r="A23" s="0"/>
      <c r="B23" s="97"/>
      <c r="C23" s="98"/>
      <c r="D23" s="99"/>
      <c r="E23" s="100"/>
      <c r="F23" s="101"/>
      <c r="G23" s="102"/>
      <c r="H23" s="0"/>
      <c r="I23" s="97"/>
      <c r="J23" s="99"/>
      <c r="K23" s="98"/>
      <c r="L23" s="99"/>
      <c r="M23" s="103"/>
      <c r="N23" s="104"/>
    </row>
    <row r="24" customFormat="false" ht="15" hidden="false" customHeight="false" outlineLevel="0" collapsed="false">
      <c r="A24" s="0"/>
      <c r="B24" s="97"/>
      <c r="C24" s="98"/>
      <c r="D24" s="99"/>
      <c r="E24" s="100"/>
      <c r="F24" s="101"/>
      <c r="G24" s="102"/>
      <c r="H24" s="0"/>
      <c r="I24" s="97"/>
      <c r="J24" s="99"/>
      <c r="K24" s="98"/>
      <c r="L24" s="99"/>
      <c r="M24" s="103"/>
      <c r="N24" s="104"/>
    </row>
    <row r="25" customFormat="false" ht="15" hidden="false" customHeight="false" outlineLevel="0" collapsed="false">
      <c r="A25" s="0"/>
      <c r="B25" s="97"/>
      <c r="C25" s="98"/>
      <c r="D25" s="99"/>
      <c r="E25" s="100"/>
      <c r="F25" s="101"/>
      <c r="G25" s="102"/>
      <c r="H25" s="0"/>
      <c r="I25" s="97"/>
      <c r="J25" s="99"/>
      <c r="K25" s="98"/>
      <c r="L25" s="99"/>
      <c r="M25" s="103"/>
      <c r="N25" s="104"/>
    </row>
    <row r="26" customFormat="false" ht="15" hidden="false" customHeight="false" outlineLevel="0" collapsed="false">
      <c r="A26" s="0"/>
      <c r="B26" s="97"/>
      <c r="C26" s="99"/>
      <c r="D26" s="99"/>
      <c r="E26" s="100"/>
      <c r="F26" s="101"/>
      <c r="G26" s="102"/>
      <c r="H26" s="0"/>
      <c r="I26" s="97"/>
      <c r="J26" s="99"/>
      <c r="K26" s="99"/>
      <c r="L26" s="99"/>
      <c r="M26" s="103"/>
      <c r="N26" s="105"/>
    </row>
    <row r="27" customFormat="false" ht="15.75" hidden="false" customHeight="false" outlineLevel="0" collapsed="false">
      <c r="A27" s="0"/>
      <c r="B27" s="106"/>
      <c r="C27" s="107" t="s">
        <v>108</v>
      </c>
      <c r="D27" s="108"/>
      <c r="E27" s="109" t="n">
        <f aca="false">SUM(E8:E25)</f>
        <v>1007</v>
      </c>
      <c r="F27" s="109" t="n">
        <f aca="false">SUM(F8:F25)</f>
        <v>919</v>
      </c>
      <c r="G27" s="110" t="n">
        <f aca="false">SUM(G8:G25)</f>
        <v>88</v>
      </c>
      <c r="H27" s="0"/>
      <c r="I27" s="106"/>
      <c r="J27" s="108"/>
      <c r="K27" s="108"/>
      <c r="L27" s="108" t="n">
        <f aca="false">SUM(L8:L25)</f>
        <v>956</v>
      </c>
      <c r="M27" s="108" t="n">
        <f aca="false">SUM(M8:M25)</f>
        <v>1018</v>
      </c>
      <c r="N27" s="111" t="n">
        <f aca="false">SUM(N8:N25)</f>
        <v>62</v>
      </c>
    </row>
    <row r="28" customFormat="false" ht="7.5" hidden="false" customHeight="true" outlineLevel="0" collapsed="false">
      <c r="A28" s="0"/>
      <c r="B28" s="0"/>
      <c r="C28" s="0"/>
      <c r="D28" s="0"/>
      <c r="E28" s="0"/>
      <c r="F28" s="0"/>
      <c r="G28" s="0"/>
      <c r="H28" s="0"/>
      <c r="I28" s="0"/>
      <c r="J28" s="0"/>
      <c r="K28" s="0"/>
      <c r="L28" s="0"/>
      <c r="M28" s="0"/>
    </row>
    <row r="29" customFormat="false" ht="15.75" hidden="false" customHeight="false" outlineLevel="0" collapsed="false">
      <c r="A29" s="0"/>
      <c r="B29" s="0"/>
      <c r="C29" s="0"/>
      <c r="D29" s="0"/>
      <c r="E29" s="112" t="s">
        <v>180</v>
      </c>
      <c r="F29" s="113" t="s">
        <v>181</v>
      </c>
      <c r="G29" s="0"/>
      <c r="H29" s="0"/>
      <c r="I29" s="0"/>
      <c r="J29" s="114"/>
      <c r="K29" s="115"/>
      <c r="L29" s="93" t="s">
        <v>7</v>
      </c>
      <c r="M29" s="95" t="s">
        <v>8</v>
      </c>
    </row>
    <row r="30" customFormat="false" ht="15" hidden="false" customHeight="false" outlineLevel="0" collapsed="false">
      <c r="A30" s="0"/>
      <c r="B30" s="0"/>
      <c r="C30" s="0"/>
      <c r="D30" s="116" t="s">
        <v>182</v>
      </c>
      <c r="E30" s="117" t="n">
        <f aca="false">E27</f>
        <v>1007</v>
      </c>
      <c r="F30" s="118" t="n">
        <f aca="false">E30/$M$5</f>
        <v>77.4615384615385</v>
      </c>
      <c r="G30" s="0"/>
      <c r="H30" s="0"/>
      <c r="I30" s="0"/>
      <c r="J30" s="119" t="s">
        <v>183</v>
      </c>
      <c r="K30" s="99"/>
      <c r="L30" s="120" t="n">
        <v>9</v>
      </c>
      <c r="M30" s="121" t="n">
        <v>4</v>
      </c>
    </row>
    <row r="31" customFormat="false" ht="15" hidden="false" customHeight="false" outlineLevel="0" collapsed="false">
      <c r="A31" s="0"/>
      <c r="B31" s="0"/>
      <c r="C31" s="0"/>
      <c r="D31" s="157" t="s">
        <v>184</v>
      </c>
      <c r="E31" s="101" t="n">
        <f aca="false">F27</f>
        <v>919</v>
      </c>
      <c r="F31" s="102" t="n">
        <f aca="false">E31/$M$5</f>
        <v>70.6923076923077</v>
      </c>
      <c r="G31" s="0"/>
      <c r="H31" s="0"/>
      <c r="I31" s="0"/>
      <c r="J31" s="119" t="s">
        <v>185</v>
      </c>
      <c r="K31" s="99"/>
      <c r="L31" s="120" t="n">
        <v>10</v>
      </c>
      <c r="M31" s="121" t="n">
        <v>3</v>
      </c>
    </row>
    <row r="32" customFormat="false" ht="15.75" hidden="false" customHeight="false" outlineLevel="0" collapsed="false">
      <c r="A32" s="89"/>
      <c r="B32" s="89"/>
      <c r="C32" s="89"/>
      <c r="D32" s="157" t="s">
        <v>186</v>
      </c>
      <c r="E32" s="101" t="n">
        <f aca="false">M27</f>
        <v>1018</v>
      </c>
      <c r="F32" s="102" t="n">
        <f aca="false">E32/$M$5</f>
        <v>78.3076923076923</v>
      </c>
      <c r="G32" s="89"/>
      <c r="H32" s="89"/>
      <c r="I32" s="89"/>
      <c r="J32" s="125" t="s">
        <v>187</v>
      </c>
      <c r="K32" s="108"/>
      <c r="L32" s="126" t="n">
        <f aca="false">L30+L31</f>
        <v>19</v>
      </c>
      <c r="M32" s="127" t="n">
        <f aca="false">M30+M31</f>
        <v>7</v>
      </c>
    </row>
    <row r="33" customFormat="false" ht="15" hidden="false" customHeight="false" outlineLevel="0" collapsed="false">
      <c r="A33" s="89"/>
      <c r="B33" s="128"/>
      <c r="C33" s="89"/>
      <c r="D33" s="157" t="s">
        <v>188</v>
      </c>
      <c r="E33" s="101" t="n">
        <f aca="false">L27</f>
        <v>956</v>
      </c>
      <c r="F33" s="102" t="n">
        <f aca="false">E33/$M$5</f>
        <v>73.5384615384615</v>
      </c>
      <c r="G33" s="89"/>
      <c r="H33" s="89"/>
      <c r="I33" s="89"/>
      <c r="J33" s="224"/>
      <c r="K33" s="132"/>
      <c r="L33" s="133" t="s">
        <v>189</v>
      </c>
      <c r="M33" s="134" t="s">
        <v>190</v>
      </c>
    </row>
    <row r="34" customFormat="false" ht="15" hidden="false" customHeight="false" outlineLevel="0" collapsed="false">
      <c r="A34" s="89"/>
      <c r="B34" s="128"/>
      <c r="C34" s="89"/>
      <c r="D34" s="157" t="s">
        <v>191</v>
      </c>
      <c r="E34" s="101" t="n">
        <f aca="false">E30+E32</f>
        <v>2025</v>
      </c>
      <c r="F34" s="102" t="n">
        <f aca="false">E34/$L$5</f>
        <v>77.8846153846154</v>
      </c>
      <c r="G34" s="89"/>
      <c r="H34" s="89"/>
      <c r="I34" s="89"/>
      <c r="J34" s="138" t="s">
        <v>192</v>
      </c>
      <c r="K34" s="139"/>
      <c r="L34" s="140" t="n">
        <v>25</v>
      </c>
      <c r="M34" s="141" t="n">
        <v>20</v>
      </c>
    </row>
    <row r="35" customFormat="false" ht="15.75" hidden="false" customHeight="false" outlineLevel="0" collapsed="false">
      <c r="A35" s="89"/>
      <c r="B35" s="128"/>
      <c r="C35" s="89"/>
      <c r="D35" s="129" t="s">
        <v>193</v>
      </c>
      <c r="E35" s="130" t="n">
        <f aca="false">E31+E33</f>
        <v>1875</v>
      </c>
      <c r="F35" s="110" t="n">
        <f aca="false">E35/$L$5</f>
        <v>72.1153846153846</v>
      </c>
      <c r="G35" s="89"/>
      <c r="H35" s="89"/>
      <c r="I35" s="89"/>
      <c r="J35" s="142" t="s">
        <v>194</v>
      </c>
      <c r="K35" s="108"/>
      <c r="L35" s="143" t="n">
        <v>19</v>
      </c>
      <c r="M35" s="144" t="n">
        <v>14</v>
      </c>
    </row>
    <row r="36" customFormat="false" ht="15.75" hidden="false" customHeight="false" outlineLevel="0" collapsed="false">
      <c r="A36" s="89"/>
      <c r="B36" s="128"/>
      <c r="C36" s="89"/>
      <c r="D36" s="145"/>
      <c r="E36" s="146"/>
      <c r="F36" s="146"/>
      <c r="G36" s="89"/>
      <c r="H36" s="89"/>
      <c r="I36" s="89"/>
      <c r="J36" s="0"/>
      <c r="K36" s="0"/>
    </row>
    <row r="37" customFormat="false" ht="15.75" hidden="false" customHeight="false" outlineLevel="0" collapsed="false">
      <c r="C37" s="86" t="s">
        <v>195</v>
      </c>
      <c r="D37" s="147" t="s">
        <v>667</v>
      </c>
      <c r="E37" s="147"/>
      <c r="F37" s="147"/>
      <c r="G37" s="147"/>
      <c r="H37" s="147"/>
      <c r="I37" s="147"/>
      <c r="J37" s="147"/>
      <c r="K37" s="147"/>
    </row>
    <row r="38" customFormat="false" ht="15" hidden="false" customHeight="true" outlineLevel="0" collapsed="false">
      <c r="C38" s="148" t="s">
        <v>197</v>
      </c>
      <c r="D38" s="149" t="s">
        <v>696</v>
      </c>
      <c r="E38" s="149"/>
      <c r="F38" s="149"/>
      <c r="G38" s="149"/>
      <c r="H38" s="149"/>
      <c r="I38" s="149"/>
      <c r="J38" s="149"/>
      <c r="K38" s="149"/>
    </row>
    <row r="39" customFormat="false" ht="15" hidden="false" customHeight="false" outlineLevel="0" collapsed="false">
      <c r="C39" s="148"/>
      <c r="D39" s="149"/>
      <c r="E39" s="149"/>
      <c r="F39" s="149"/>
      <c r="G39" s="149"/>
      <c r="H39" s="149"/>
      <c r="I39" s="149"/>
      <c r="J39" s="149"/>
      <c r="K39" s="149"/>
    </row>
    <row r="40" customFormat="false" ht="15.75" hidden="false" customHeight="false" outlineLevel="0" collapsed="false">
      <c r="C40" s="148"/>
      <c r="D40" s="149"/>
      <c r="E40" s="149"/>
      <c r="F40" s="149"/>
      <c r="G40" s="149"/>
      <c r="H40" s="149"/>
      <c r="I40" s="149"/>
      <c r="J40" s="149"/>
      <c r="K40" s="149"/>
    </row>
  </sheetData>
  <mergeCells count="6">
    <mergeCell ref="B1:N2"/>
    <mergeCell ref="C7:D7"/>
    <mergeCell ref="J7:K7"/>
    <mergeCell ref="D37:K37"/>
    <mergeCell ref="C38:C40"/>
    <mergeCell ref="D38:K40"/>
  </mergeCells>
  <printOptions headings="false" gridLines="false" gridLinesSet="true" horizontalCentered="false" verticalCentered="false"/>
  <pageMargins left="0.315277777777778" right="0.315277777777778" top="0" bottom="0" header="0.511805555555555" footer="0.511805555555555"/>
  <pageSetup paperSize="77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4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43" activeCellId="0" sqref="D43"/>
    </sheetView>
  </sheetViews>
  <sheetFormatPr defaultRowHeight="15"/>
  <cols>
    <col collapsed="false" hidden="false" max="1" min="1" style="82" width="1.70918367346939"/>
    <col collapsed="false" hidden="false" max="2" min="2" style="82" width="4.42857142857143"/>
    <col collapsed="false" hidden="false" max="3" min="3" style="82" width="15"/>
    <col collapsed="false" hidden="false" max="4" min="4" style="82" width="33.2908163265306"/>
    <col collapsed="false" hidden="false" max="5" min="5" style="82" width="4.70918367346939"/>
    <col collapsed="false" hidden="false" max="6" min="6" style="82" width="5.13775510204082"/>
    <col collapsed="false" hidden="false" max="7" min="7" style="82" width="5.85714285714286"/>
    <col collapsed="false" hidden="false" max="8" min="8" style="82" width="3.41836734693878"/>
    <col collapsed="false" hidden="false" max="9" min="9" style="82" width="4.86224489795918"/>
    <col collapsed="false" hidden="false" max="10" min="10" style="82" width="26"/>
    <col collapsed="false" hidden="false" max="11" min="11" style="82" width="15"/>
    <col collapsed="false" hidden="false" max="13" min="12" style="82" width="4.42857142857143"/>
    <col collapsed="false" hidden="false" max="14" min="14" style="82" width="5.28061224489796"/>
    <col collapsed="false" hidden="false" max="1025" min="15" style="82" width="10.8520408163265"/>
  </cols>
  <sheetData>
    <row r="1" customFormat="false" ht="15" hidden="false" customHeight="true" outlineLevel="0" collapsed="false">
      <c r="A1" s="0"/>
      <c r="B1" s="156" t="s">
        <v>697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customFormat="false" ht="15.75" hidden="false" customHeight="true" outlineLevel="0" collapsed="false">
      <c r="A2" s="0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customFormat="false" ht="4.5" hidden="false" customHeight="true" outlineLevel="0" collapsed="false">
      <c r="A3" s="0"/>
      <c r="B3" s="0"/>
      <c r="C3" s="0"/>
      <c r="D3" s="0"/>
      <c r="E3" s="0"/>
      <c r="F3" s="0"/>
      <c r="G3" s="0"/>
      <c r="H3" s="0"/>
      <c r="I3" s="0"/>
      <c r="J3" s="0"/>
      <c r="K3" s="0"/>
      <c r="L3" s="0"/>
      <c r="M3" s="0"/>
      <c r="N3" s="0"/>
    </row>
    <row r="4" customFormat="false" ht="15.75" hidden="false" customHeight="false" outlineLevel="0" collapsed="false">
      <c r="A4" s="0"/>
      <c r="B4" s="0"/>
      <c r="C4" s="84" t="s">
        <v>150</v>
      </c>
      <c r="D4" s="85" t="s">
        <v>698</v>
      </c>
      <c r="E4" s="0"/>
      <c r="F4" s="0"/>
      <c r="G4" s="0"/>
      <c r="H4" s="0"/>
      <c r="I4" s="0"/>
      <c r="J4" s="0"/>
      <c r="K4" s="86" t="s">
        <v>152</v>
      </c>
      <c r="L4" s="84"/>
      <c r="M4" s="0"/>
      <c r="N4" s="0"/>
    </row>
    <row r="5" customFormat="false" ht="15.75" hidden="false" customHeight="false" outlineLevel="0" collapsed="false">
      <c r="A5" s="0"/>
      <c r="B5" s="0"/>
      <c r="C5" s="88"/>
      <c r="D5" s="89"/>
      <c r="E5" s="0"/>
      <c r="F5" s="0"/>
      <c r="G5" s="0"/>
      <c r="H5" s="0"/>
      <c r="I5" s="0"/>
      <c r="J5" s="0"/>
      <c r="K5" s="86" t="s">
        <v>154</v>
      </c>
      <c r="L5" s="84" t="n">
        <v>12</v>
      </c>
      <c r="M5" s="82" t="n">
        <v>3</v>
      </c>
      <c r="N5" s="0"/>
    </row>
    <row r="6" customFormat="false" ht="3" hidden="false" customHeight="true" outlineLevel="0" collapsed="false">
      <c r="A6" s="0"/>
      <c r="B6" s="0"/>
      <c r="C6" s="0"/>
      <c r="D6" s="0"/>
      <c r="E6" s="0"/>
      <c r="F6" s="0"/>
      <c r="G6" s="0"/>
      <c r="H6" s="0"/>
      <c r="I6" s="0"/>
      <c r="J6" s="0"/>
      <c r="K6" s="0"/>
      <c r="L6" s="0"/>
      <c r="M6" s="0"/>
      <c r="N6" s="0"/>
    </row>
    <row r="7" customFormat="false" ht="15" hidden="false" customHeight="true" outlineLevel="0" collapsed="false">
      <c r="A7" s="0"/>
      <c r="B7" s="91" t="s">
        <v>155</v>
      </c>
      <c r="C7" s="92" t="s">
        <v>156</v>
      </c>
      <c r="D7" s="92"/>
      <c r="E7" s="93" t="s">
        <v>157</v>
      </c>
      <c r="F7" s="94" t="s">
        <v>158</v>
      </c>
      <c r="G7" s="95" t="s">
        <v>115</v>
      </c>
      <c r="H7" s="96"/>
      <c r="I7" s="91" t="s">
        <v>155</v>
      </c>
      <c r="J7" s="92" t="s">
        <v>159</v>
      </c>
      <c r="K7" s="92"/>
      <c r="L7" s="93" t="s">
        <v>158</v>
      </c>
      <c r="M7" s="94" t="s">
        <v>157</v>
      </c>
      <c r="N7" s="95" t="s">
        <v>115</v>
      </c>
    </row>
    <row r="8" customFormat="false" ht="15" hidden="false" customHeight="false" outlineLevel="0" collapsed="false">
      <c r="A8" s="0"/>
      <c r="B8" s="97" t="n">
        <v>2</v>
      </c>
      <c r="C8" s="98" t="s">
        <v>160</v>
      </c>
      <c r="D8" s="99" t="s">
        <v>659</v>
      </c>
      <c r="E8" s="100" t="n">
        <v>77</v>
      </c>
      <c r="F8" s="101" t="n">
        <v>81</v>
      </c>
      <c r="G8" s="102" t="n">
        <f aca="false">E8-F8</f>
        <v>-4</v>
      </c>
      <c r="H8" s="0"/>
      <c r="I8" s="97" t="n">
        <v>1</v>
      </c>
      <c r="J8" s="99" t="s">
        <v>699</v>
      </c>
      <c r="K8" s="98" t="s">
        <v>163</v>
      </c>
      <c r="L8" s="99" t="n">
        <v>67</v>
      </c>
      <c r="M8" s="103" t="n">
        <v>73</v>
      </c>
      <c r="N8" s="104" t="n">
        <f aca="false">M8-L8</f>
        <v>6</v>
      </c>
    </row>
    <row r="9" customFormat="false" ht="15" hidden="false" customHeight="false" outlineLevel="0" collapsed="false">
      <c r="A9" s="0"/>
      <c r="B9" s="97" t="n">
        <v>4</v>
      </c>
      <c r="C9" s="98" t="s">
        <v>160</v>
      </c>
      <c r="D9" s="99" t="s">
        <v>691</v>
      </c>
      <c r="E9" s="100" t="n">
        <v>83</v>
      </c>
      <c r="F9" s="101" t="n">
        <v>88</v>
      </c>
      <c r="G9" s="102" t="n">
        <f aca="false">E9-F9</f>
        <v>-5</v>
      </c>
      <c r="H9" s="0"/>
      <c r="I9" s="97" t="n">
        <v>3</v>
      </c>
      <c r="J9" s="99" t="s">
        <v>576</v>
      </c>
      <c r="K9" s="98" t="s">
        <v>163</v>
      </c>
      <c r="L9" s="99" t="n">
        <v>63</v>
      </c>
      <c r="M9" s="103" t="n">
        <v>73</v>
      </c>
      <c r="N9" s="104" t="n">
        <f aca="false">M9-L9</f>
        <v>10</v>
      </c>
    </row>
    <row r="10" customFormat="false" ht="15" hidden="false" customHeight="false" outlineLevel="0" collapsed="false">
      <c r="A10" s="0"/>
      <c r="B10" s="97" t="n">
        <v>5</v>
      </c>
      <c r="C10" s="98" t="s">
        <v>160</v>
      </c>
      <c r="D10" s="99" t="s">
        <v>700</v>
      </c>
      <c r="E10" s="100" t="n">
        <v>90</v>
      </c>
      <c r="F10" s="101" t="n">
        <v>59</v>
      </c>
      <c r="G10" s="102" t="n">
        <f aca="false">E10-F10</f>
        <v>31</v>
      </c>
      <c r="H10" s="0"/>
      <c r="I10" s="97" t="n">
        <v>6</v>
      </c>
      <c r="J10" s="99" t="s">
        <v>658</v>
      </c>
      <c r="K10" s="98" t="s">
        <v>163</v>
      </c>
      <c r="L10" s="99" t="n">
        <v>66</v>
      </c>
      <c r="M10" s="103" t="n">
        <v>81</v>
      </c>
      <c r="N10" s="104" t="n">
        <f aca="false">M10-L10</f>
        <v>15</v>
      </c>
    </row>
    <row r="11" customFormat="false" ht="15" hidden="false" customHeight="false" outlineLevel="0" collapsed="false">
      <c r="A11" s="0"/>
      <c r="B11" s="97" t="n">
        <v>7</v>
      </c>
      <c r="C11" s="98" t="s">
        <v>160</v>
      </c>
      <c r="D11" s="99" t="s">
        <v>701</v>
      </c>
      <c r="E11" s="100" t="n">
        <v>86</v>
      </c>
      <c r="F11" s="101" t="n">
        <v>73</v>
      </c>
      <c r="G11" s="102" t="n">
        <f aca="false">E11-F11</f>
        <v>13</v>
      </c>
      <c r="H11" s="0"/>
      <c r="I11" s="97" t="n">
        <v>8</v>
      </c>
      <c r="J11" s="99" t="s">
        <v>676</v>
      </c>
      <c r="K11" s="98" t="s">
        <v>163</v>
      </c>
      <c r="L11" s="99" t="n">
        <v>64</v>
      </c>
      <c r="M11" s="103" t="n">
        <v>88</v>
      </c>
      <c r="N11" s="104" t="n">
        <f aca="false">M11-L11</f>
        <v>24</v>
      </c>
    </row>
    <row r="12" customFormat="false" ht="15" hidden="false" customHeight="false" outlineLevel="0" collapsed="false">
      <c r="A12" s="0"/>
      <c r="B12" s="97" t="n">
        <v>9</v>
      </c>
      <c r="C12" s="98" t="s">
        <v>160</v>
      </c>
      <c r="D12" s="99" t="s">
        <v>590</v>
      </c>
      <c r="E12" s="100" t="n">
        <v>88</v>
      </c>
      <c r="F12" s="101" t="n">
        <v>85</v>
      </c>
      <c r="G12" s="102" t="n">
        <f aca="false">E12-F12</f>
        <v>3</v>
      </c>
      <c r="H12" s="0"/>
      <c r="I12" s="97" t="n">
        <v>10</v>
      </c>
      <c r="J12" s="99" t="s">
        <v>679</v>
      </c>
      <c r="K12" s="98" t="s">
        <v>163</v>
      </c>
      <c r="L12" s="99" t="n">
        <v>74</v>
      </c>
      <c r="M12" s="103" t="n">
        <v>73</v>
      </c>
      <c r="N12" s="104" t="n">
        <f aca="false">M12-L12</f>
        <v>-1</v>
      </c>
    </row>
    <row r="13" customFormat="false" ht="15" hidden="false" customHeight="false" outlineLevel="0" collapsed="false">
      <c r="A13" s="0"/>
      <c r="B13" s="97" t="n">
        <v>11</v>
      </c>
      <c r="C13" s="98" t="s">
        <v>160</v>
      </c>
      <c r="D13" s="99" t="s">
        <v>358</v>
      </c>
      <c r="E13" s="100" t="n">
        <v>85</v>
      </c>
      <c r="F13" s="101" t="n">
        <v>71</v>
      </c>
      <c r="G13" s="102" t="n">
        <f aca="false">E13-F13</f>
        <v>14</v>
      </c>
      <c r="H13" s="0"/>
      <c r="I13" s="97" t="n">
        <v>13</v>
      </c>
      <c r="J13" s="99" t="s">
        <v>702</v>
      </c>
      <c r="K13" s="98" t="s">
        <v>163</v>
      </c>
      <c r="L13" s="99" t="n">
        <v>62</v>
      </c>
      <c r="M13" s="103" t="n">
        <v>80</v>
      </c>
      <c r="N13" s="104" t="n">
        <f aca="false">M13-L13</f>
        <v>18</v>
      </c>
    </row>
    <row r="14" customFormat="false" ht="15" hidden="false" customHeight="false" outlineLevel="0" collapsed="false">
      <c r="A14" s="0"/>
      <c r="B14" s="97" t="n">
        <v>12</v>
      </c>
      <c r="C14" s="98" t="s">
        <v>160</v>
      </c>
      <c r="D14" s="99" t="s">
        <v>699</v>
      </c>
      <c r="E14" s="100" t="n">
        <v>73</v>
      </c>
      <c r="F14" s="101" t="n">
        <v>77</v>
      </c>
      <c r="G14" s="102" t="n">
        <f aca="false">E14-F14</f>
        <v>-4</v>
      </c>
      <c r="H14" s="0"/>
      <c r="I14" s="97"/>
      <c r="J14" s="99"/>
      <c r="K14" s="98" t="s">
        <v>163</v>
      </c>
      <c r="L14" s="99"/>
      <c r="M14" s="103"/>
      <c r="N14" s="104" t="n">
        <f aca="false">M14-L14</f>
        <v>0</v>
      </c>
    </row>
    <row r="15" customFormat="false" ht="15" hidden="false" customHeight="false" outlineLevel="0" collapsed="false">
      <c r="A15" s="0"/>
      <c r="B15" s="97"/>
      <c r="C15" s="98" t="s">
        <v>160</v>
      </c>
      <c r="D15" s="99"/>
      <c r="E15" s="100"/>
      <c r="F15" s="101"/>
      <c r="G15" s="102" t="n">
        <f aca="false">E15-F15</f>
        <v>0</v>
      </c>
      <c r="H15" s="0"/>
      <c r="I15" s="97"/>
      <c r="J15" s="99"/>
      <c r="K15" s="98" t="s">
        <v>163</v>
      </c>
      <c r="L15" s="99"/>
      <c r="M15" s="103"/>
      <c r="N15" s="104" t="n">
        <f aca="false">M15-L15</f>
        <v>0</v>
      </c>
    </row>
    <row r="16" customFormat="false" ht="15" hidden="false" customHeight="false" outlineLevel="0" collapsed="false">
      <c r="A16" s="0"/>
      <c r="B16" s="97"/>
      <c r="C16" s="98" t="s">
        <v>160</v>
      </c>
      <c r="D16" s="99"/>
      <c r="E16" s="100"/>
      <c r="F16" s="101"/>
      <c r="G16" s="102" t="n">
        <f aca="false">E16-F16</f>
        <v>0</v>
      </c>
      <c r="H16" s="0"/>
      <c r="I16" s="97"/>
      <c r="J16" s="99"/>
      <c r="K16" s="98" t="s">
        <v>163</v>
      </c>
      <c r="L16" s="99"/>
      <c r="M16" s="103"/>
      <c r="N16" s="104" t="n">
        <f aca="false">M16-L16</f>
        <v>0</v>
      </c>
    </row>
    <row r="17" customFormat="false" ht="15" hidden="false" customHeight="false" outlineLevel="0" collapsed="false">
      <c r="A17" s="0"/>
      <c r="B17" s="97"/>
      <c r="C17" s="98" t="s">
        <v>160</v>
      </c>
      <c r="D17" s="99"/>
      <c r="E17" s="100"/>
      <c r="F17" s="101"/>
      <c r="G17" s="102" t="n">
        <f aca="false">E17-F17</f>
        <v>0</v>
      </c>
      <c r="H17" s="0"/>
      <c r="I17" s="97"/>
      <c r="J17" s="99"/>
      <c r="K17" s="98" t="s">
        <v>163</v>
      </c>
      <c r="L17" s="99"/>
      <c r="M17" s="103"/>
      <c r="N17" s="104" t="n">
        <f aca="false">M17-L17</f>
        <v>0</v>
      </c>
    </row>
    <row r="18" customFormat="false" ht="15" hidden="false" customHeight="false" outlineLevel="0" collapsed="false">
      <c r="A18" s="0"/>
      <c r="B18" s="97"/>
      <c r="C18" s="98" t="s">
        <v>160</v>
      </c>
      <c r="D18" s="99"/>
      <c r="E18" s="100"/>
      <c r="F18" s="101"/>
      <c r="G18" s="102" t="n">
        <f aca="false">E18-F18</f>
        <v>0</v>
      </c>
      <c r="H18" s="0"/>
      <c r="I18" s="97"/>
      <c r="J18" s="99"/>
      <c r="K18" s="98" t="s">
        <v>163</v>
      </c>
      <c r="L18" s="99"/>
      <c r="M18" s="103"/>
      <c r="N18" s="104" t="n">
        <f aca="false">M18-L18</f>
        <v>0</v>
      </c>
    </row>
    <row r="19" customFormat="false" ht="15" hidden="false" customHeight="false" outlineLevel="0" collapsed="false">
      <c r="A19" s="0"/>
      <c r="B19" s="97"/>
      <c r="C19" s="98" t="s">
        <v>160</v>
      </c>
      <c r="D19" s="99"/>
      <c r="E19" s="100"/>
      <c r="F19" s="101"/>
      <c r="G19" s="102" t="n">
        <f aca="false">E19-F19</f>
        <v>0</v>
      </c>
      <c r="H19" s="0"/>
      <c r="I19" s="97"/>
      <c r="J19" s="99"/>
      <c r="K19" s="98" t="s">
        <v>163</v>
      </c>
      <c r="L19" s="99"/>
      <c r="M19" s="103"/>
      <c r="N19" s="104" t="n">
        <f aca="false">M19-L19</f>
        <v>0</v>
      </c>
    </row>
    <row r="20" customFormat="false" ht="15" hidden="false" customHeight="false" outlineLevel="0" collapsed="false">
      <c r="A20" s="0"/>
      <c r="B20" s="97"/>
      <c r="C20" s="98" t="s">
        <v>160</v>
      </c>
      <c r="D20" s="99"/>
      <c r="E20" s="100"/>
      <c r="F20" s="101"/>
      <c r="G20" s="102" t="n">
        <f aca="false">E20-F20</f>
        <v>0</v>
      </c>
      <c r="H20" s="0"/>
      <c r="I20" s="97"/>
      <c r="J20" s="99"/>
      <c r="K20" s="98" t="s">
        <v>163</v>
      </c>
      <c r="L20" s="99"/>
      <c r="M20" s="103"/>
      <c r="N20" s="104" t="n">
        <f aca="false">M20-L20</f>
        <v>0</v>
      </c>
    </row>
    <row r="21" customFormat="false" ht="15" hidden="false" customHeight="false" outlineLevel="0" collapsed="false">
      <c r="A21" s="0"/>
      <c r="B21" s="97"/>
      <c r="C21" s="98" t="s">
        <v>160</v>
      </c>
      <c r="D21" s="99"/>
      <c r="E21" s="100"/>
      <c r="F21" s="101"/>
      <c r="G21" s="102" t="n">
        <f aca="false">E21-F21</f>
        <v>0</v>
      </c>
      <c r="H21" s="0"/>
      <c r="I21" s="97"/>
      <c r="J21" s="99"/>
      <c r="K21" s="98" t="s">
        <v>163</v>
      </c>
      <c r="L21" s="99"/>
      <c r="M21" s="103"/>
      <c r="N21" s="104" t="n">
        <f aca="false">M21-L21</f>
        <v>0</v>
      </c>
    </row>
    <row r="22" customFormat="false" ht="15" hidden="false" customHeight="false" outlineLevel="0" collapsed="false">
      <c r="A22" s="0"/>
      <c r="B22" s="97"/>
      <c r="C22" s="98" t="s">
        <v>160</v>
      </c>
      <c r="D22" s="99"/>
      <c r="E22" s="100"/>
      <c r="F22" s="101"/>
      <c r="G22" s="102" t="n">
        <f aca="false">E22-F22</f>
        <v>0</v>
      </c>
      <c r="H22" s="0"/>
      <c r="I22" s="97"/>
      <c r="J22" s="99"/>
      <c r="K22" s="98" t="s">
        <v>163</v>
      </c>
      <c r="L22" s="99"/>
      <c r="M22" s="103"/>
      <c r="N22" s="104" t="n">
        <f aca="false">M22-L22</f>
        <v>0</v>
      </c>
    </row>
    <row r="23" customFormat="false" ht="15" hidden="false" customHeight="false" outlineLevel="0" collapsed="false">
      <c r="A23" s="0"/>
      <c r="B23" s="97"/>
      <c r="C23" s="98" t="s">
        <v>160</v>
      </c>
      <c r="D23" s="99"/>
      <c r="E23" s="100"/>
      <c r="F23" s="101"/>
      <c r="G23" s="102" t="n">
        <f aca="false">E23-F23</f>
        <v>0</v>
      </c>
      <c r="H23" s="0"/>
      <c r="I23" s="97"/>
      <c r="J23" s="99"/>
      <c r="K23" s="98" t="s">
        <v>163</v>
      </c>
      <c r="L23" s="99"/>
      <c r="M23" s="103"/>
      <c r="N23" s="104" t="n">
        <f aca="false">M23-L23</f>
        <v>0</v>
      </c>
    </row>
    <row r="24" customFormat="false" ht="15" hidden="false" customHeight="false" outlineLevel="0" collapsed="false">
      <c r="A24" s="0"/>
      <c r="B24" s="97"/>
      <c r="C24" s="98" t="s">
        <v>160</v>
      </c>
      <c r="D24" s="99"/>
      <c r="E24" s="100"/>
      <c r="F24" s="101"/>
      <c r="G24" s="102" t="n">
        <f aca="false">E24-F24</f>
        <v>0</v>
      </c>
      <c r="H24" s="0"/>
      <c r="I24" s="97"/>
      <c r="J24" s="99"/>
      <c r="K24" s="98" t="s">
        <v>163</v>
      </c>
      <c r="L24" s="99"/>
      <c r="M24" s="103"/>
      <c r="N24" s="104" t="n">
        <f aca="false">M24-L24</f>
        <v>0</v>
      </c>
    </row>
    <row r="25" customFormat="false" ht="15" hidden="false" customHeight="false" outlineLevel="0" collapsed="false">
      <c r="A25" s="0"/>
      <c r="B25" s="97"/>
      <c r="C25" s="98" t="s">
        <v>160</v>
      </c>
      <c r="D25" s="99"/>
      <c r="E25" s="100"/>
      <c r="F25" s="101"/>
      <c r="G25" s="102" t="n">
        <f aca="false">E25-F25</f>
        <v>0</v>
      </c>
      <c r="H25" s="0"/>
      <c r="I25" s="97"/>
      <c r="J25" s="99"/>
      <c r="K25" s="98" t="s">
        <v>163</v>
      </c>
      <c r="L25" s="99"/>
      <c r="M25" s="103"/>
      <c r="N25" s="104" t="n">
        <f aca="false">M25-L25</f>
        <v>0</v>
      </c>
    </row>
    <row r="26" customFormat="false" ht="15" hidden="false" customHeight="false" outlineLevel="0" collapsed="false">
      <c r="A26" s="0"/>
      <c r="B26" s="97"/>
      <c r="C26" s="99"/>
      <c r="D26" s="99"/>
      <c r="E26" s="100"/>
      <c r="F26" s="101"/>
      <c r="G26" s="102"/>
      <c r="H26" s="0"/>
      <c r="I26" s="97"/>
      <c r="J26" s="99"/>
      <c r="K26" s="99"/>
      <c r="L26" s="99"/>
      <c r="M26" s="103"/>
      <c r="N26" s="105"/>
    </row>
    <row r="27" customFormat="false" ht="15.75" hidden="false" customHeight="false" outlineLevel="0" collapsed="false">
      <c r="A27" s="0"/>
      <c r="B27" s="106"/>
      <c r="C27" s="107" t="s">
        <v>108</v>
      </c>
      <c r="D27" s="109"/>
      <c r="E27" s="109" t="n">
        <f aca="false">SUM(E8:E25)</f>
        <v>582</v>
      </c>
      <c r="F27" s="109" t="n">
        <f aca="false">SUM(F8:F25)</f>
        <v>534</v>
      </c>
      <c r="G27" s="110" t="n">
        <f aca="false">SUM(G8:G25)</f>
        <v>48</v>
      </c>
      <c r="H27" s="219"/>
      <c r="I27" s="227"/>
      <c r="J27" s="109"/>
      <c r="K27" s="109"/>
      <c r="L27" s="109" t="n">
        <f aca="false">SUM(L8:L25)</f>
        <v>396</v>
      </c>
      <c r="M27" s="109" t="n">
        <f aca="false">SUM(M8:M25)</f>
        <v>468</v>
      </c>
      <c r="N27" s="110" t="n">
        <f aca="false">SUM(N8:N25)</f>
        <v>72</v>
      </c>
    </row>
    <row r="28" customFormat="false" ht="7.5" hidden="false" customHeight="true" outlineLevel="0" collapsed="false">
      <c r="A28" s="0"/>
      <c r="B28" s="0"/>
      <c r="C28" s="0"/>
      <c r="D28" s="0"/>
      <c r="E28" s="0"/>
      <c r="F28" s="0"/>
      <c r="G28" s="0"/>
      <c r="H28" s="0"/>
      <c r="I28" s="0"/>
      <c r="J28" s="0"/>
      <c r="K28" s="0"/>
      <c r="L28" s="0"/>
      <c r="M28" s="0"/>
    </row>
    <row r="29" customFormat="false" ht="15.75" hidden="false" customHeight="false" outlineLevel="0" collapsed="false">
      <c r="A29" s="0"/>
      <c r="B29" s="0"/>
      <c r="C29" s="0"/>
      <c r="D29" s="0"/>
      <c r="E29" s="112" t="s">
        <v>180</v>
      </c>
      <c r="F29" s="113" t="s">
        <v>181</v>
      </c>
      <c r="G29" s="0"/>
      <c r="H29" s="0"/>
      <c r="I29" s="0"/>
      <c r="J29" s="114"/>
      <c r="K29" s="115"/>
      <c r="L29" s="93" t="s">
        <v>7</v>
      </c>
      <c r="M29" s="95" t="s">
        <v>8</v>
      </c>
    </row>
    <row r="30" customFormat="false" ht="15" hidden="false" customHeight="false" outlineLevel="0" collapsed="false">
      <c r="A30" s="0"/>
      <c r="B30" s="0"/>
      <c r="C30" s="0"/>
      <c r="D30" s="116" t="s">
        <v>182</v>
      </c>
      <c r="E30" s="117" t="n">
        <f aca="false">E27</f>
        <v>582</v>
      </c>
      <c r="F30" s="118" t="n">
        <f aca="false">E30/6</f>
        <v>97</v>
      </c>
      <c r="G30" s="0"/>
      <c r="H30" s="0"/>
      <c r="I30" s="0"/>
      <c r="J30" s="119" t="s">
        <v>183</v>
      </c>
      <c r="K30" s="99"/>
      <c r="L30" s="120" t="n">
        <v>4</v>
      </c>
      <c r="M30" s="121" t="n">
        <v>3</v>
      </c>
    </row>
    <row r="31" customFormat="false" ht="15" hidden="false" customHeight="false" outlineLevel="0" collapsed="false">
      <c r="A31" s="0"/>
      <c r="B31" s="0"/>
      <c r="C31" s="0"/>
      <c r="D31" s="157" t="s">
        <v>184</v>
      </c>
      <c r="E31" s="101" t="n">
        <f aca="false">F27</f>
        <v>534</v>
      </c>
      <c r="F31" s="102" t="n">
        <f aca="false">E31/6</f>
        <v>89</v>
      </c>
      <c r="G31" s="0"/>
      <c r="H31" s="0"/>
      <c r="I31" s="0"/>
      <c r="J31" s="119" t="s">
        <v>185</v>
      </c>
      <c r="K31" s="99"/>
      <c r="L31" s="120" t="n">
        <v>5</v>
      </c>
      <c r="M31" s="121" t="n">
        <v>1</v>
      </c>
    </row>
    <row r="32" customFormat="false" ht="15.75" hidden="false" customHeight="false" outlineLevel="0" collapsed="false">
      <c r="A32" s="89"/>
      <c r="B32" s="89"/>
      <c r="C32" s="89"/>
      <c r="D32" s="157" t="s">
        <v>186</v>
      </c>
      <c r="E32" s="101" t="n">
        <f aca="false">M27</f>
        <v>468</v>
      </c>
      <c r="F32" s="102" t="n">
        <f aca="false">E32/$M$5</f>
        <v>156</v>
      </c>
      <c r="G32" s="89"/>
      <c r="H32" s="89"/>
      <c r="I32" s="89"/>
      <c r="J32" s="125" t="s">
        <v>187</v>
      </c>
      <c r="K32" s="108"/>
      <c r="L32" s="126" t="n">
        <f aca="false">L30+L31</f>
        <v>9</v>
      </c>
      <c r="M32" s="127" t="n">
        <f aca="false">M30+M31</f>
        <v>4</v>
      </c>
    </row>
    <row r="33" customFormat="false" ht="15" hidden="false" customHeight="false" outlineLevel="0" collapsed="false">
      <c r="A33" s="89"/>
      <c r="B33" s="128"/>
      <c r="C33" s="89"/>
      <c r="D33" s="157" t="s">
        <v>188</v>
      </c>
      <c r="E33" s="101" t="n">
        <f aca="false">L27</f>
        <v>396</v>
      </c>
      <c r="F33" s="102" t="n">
        <f aca="false">E33/$M$5</f>
        <v>132</v>
      </c>
      <c r="G33" s="89"/>
      <c r="H33" s="89"/>
      <c r="I33" s="89"/>
      <c r="J33" s="224"/>
      <c r="K33" s="132"/>
      <c r="L33" s="133" t="s">
        <v>189</v>
      </c>
      <c r="M33" s="134" t="s">
        <v>190</v>
      </c>
    </row>
    <row r="34" customFormat="false" ht="15" hidden="false" customHeight="false" outlineLevel="0" collapsed="false">
      <c r="A34" s="89"/>
      <c r="B34" s="128"/>
      <c r="C34" s="89"/>
      <c r="D34" s="157" t="s">
        <v>191</v>
      </c>
      <c r="E34" s="101" t="n">
        <f aca="false">E30+E32</f>
        <v>1050</v>
      </c>
      <c r="F34" s="102" t="n">
        <f aca="false">E34/$L$5</f>
        <v>87.5</v>
      </c>
      <c r="G34" s="89"/>
      <c r="H34" s="89"/>
      <c r="I34" s="89"/>
      <c r="J34" s="138" t="s">
        <v>192</v>
      </c>
      <c r="K34" s="139"/>
      <c r="L34" s="140"/>
      <c r="M34" s="141"/>
    </row>
    <row r="35" customFormat="false" ht="15.75" hidden="false" customHeight="false" outlineLevel="0" collapsed="false">
      <c r="A35" s="89"/>
      <c r="B35" s="128"/>
      <c r="C35" s="89"/>
      <c r="D35" s="129" t="s">
        <v>193</v>
      </c>
      <c r="E35" s="130" t="n">
        <f aca="false">E31+E33</f>
        <v>930</v>
      </c>
      <c r="F35" s="110" t="n">
        <f aca="false">E35/$L$5</f>
        <v>77.5</v>
      </c>
      <c r="G35" s="89"/>
      <c r="H35" s="89"/>
      <c r="I35" s="89"/>
      <c r="J35" s="142" t="s">
        <v>194</v>
      </c>
      <c r="K35" s="108"/>
      <c r="L35" s="143"/>
      <c r="M35" s="144"/>
    </row>
    <row r="36" customFormat="false" ht="15.75" hidden="false" customHeight="false" outlineLevel="0" collapsed="false">
      <c r="A36" s="89"/>
      <c r="B36" s="128"/>
      <c r="C36" s="89"/>
      <c r="D36" s="145"/>
      <c r="E36" s="146"/>
      <c r="F36" s="146"/>
      <c r="G36" s="89"/>
      <c r="H36" s="89"/>
      <c r="I36" s="89"/>
      <c r="J36" s="0"/>
      <c r="K36" s="0"/>
    </row>
    <row r="37" customFormat="false" ht="15.75" hidden="false" customHeight="false" outlineLevel="0" collapsed="false">
      <c r="C37" s="86" t="s">
        <v>195</v>
      </c>
      <c r="D37" s="147" t="s">
        <v>667</v>
      </c>
      <c r="E37" s="147"/>
      <c r="F37" s="147"/>
      <c r="G37" s="147"/>
      <c r="H37" s="147"/>
      <c r="I37" s="147"/>
      <c r="J37" s="147"/>
      <c r="K37" s="147"/>
    </row>
    <row r="38" customFormat="false" ht="15" hidden="false" customHeight="true" outlineLevel="0" collapsed="false">
      <c r="C38" s="148" t="s">
        <v>197</v>
      </c>
      <c r="D38" s="149" t="s">
        <v>703</v>
      </c>
      <c r="E38" s="149"/>
      <c r="F38" s="149"/>
      <c r="G38" s="149"/>
      <c r="H38" s="149"/>
      <c r="I38" s="149"/>
      <c r="J38" s="149"/>
      <c r="K38" s="149"/>
    </row>
    <row r="39" customFormat="false" ht="15" hidden="false" customHeight="false" outlineLevel="0" collapsed="false">
      <c r="C39" s="148"/>
      <c r="D39" s="149"/>
      <c r="E39" s="149"/>
      <c r="F39" s="149"/>
      <c r="G39" s="149"/>
      <c r="H39" s="149"/>
      <c r="I39" s="149"/>
      <c r="J39" s="149"/>
      <c r="K39" s="149"/>
    </row>
    <row r="40" customFormat="false" ht="15.75" hidden="false" customHeight="false" outlineLevel="0" collapsed="false">
      <c r="C40" s="148"/>
      <c r="D40" s="149"/>
      <c r="E40" s="149"/>
      <c r="F40" s="149"/>
      <c r="G40" s="149"/>
      <c r="H40" s="149"/>
      <c r="I40" s="149"/>
      <c r="J40" s="149"/>
      <c r="K40" s="149"/>
    </row>
  </sheetData>
  <mergeCells count="6">
    <mergeCell ref="B1:N2"/>
    <mergeCell ref="C7:D7"/>
    <mergeCell ref="J7:K7"/>
    <mergeCell ref="D37:K37"/>
    <mergeCell ref="C38:C40"/>
    <mergeCell ref="D38:K40"/>
  </mergeCells>
  <printOptions headings="false" gridLines="false" gridLinesSet="true" horizontalCentered="false" verticalCentered="false"/>
  <pageMargins left="0.315277777777778" right="0.315277777777778" top="0" bottom="0" header="0.511805555555555" footer="0.511805555555555"/>
  <pageSetup paperSize="77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40"/>
  <sheetViews>
    <sheetView windowProtection="false" showFormulas="false" showGridLines="true" showRowColHeaders="true" showZeros="true" rightToLeft="false" tabSelected="false" showOutlineSymbols="true" defaultGridColor="true" view="normal" topLeftCell="B1" colorId="64" zoomScale="100" zoomScaleNormal="100" zoomScalePageLayoutView="100" workbookViewId="0">
      <selection pane="topLeft" activeCell="G29" activeCellId="0" sqref="G29"/>
    </sheetView>
  </sheetViews>
  <sheetFormatPr defaultRowHeight="15"/>
  <cols>
    <col collapsed="false" hidden="false" max="1" min="1" style="82" width="1.70918367346939"/>
    <col collapsed="false" hidden="false" max="2" min="2" style="82" width="4.42857142857143"/>
    <col collapsed="false" hidden="false" max="3" min="3" style="82" width="15"/>
    <col collapsed="false" hidden="false" max="4" min="4" style="82" width="28.7091836734694"/>
    <col collapsed="false" hidden="false" max="5" min="5" style="82" width="4.70918367346939"/>
    <col collapsed="false" hidden="false" max="6" min="6" style="82" width="5.13775510204082"/>
    <col collapsed="false" hidden="false" max="7" min="7" style="82" width="5.85714285714286"/>
    <col collapsed="false" hidden="false" max="8" min="8" style="82" width="3.41836734693878"/>
    <col collapsed="false" hidden="false" max="9" min="9" style="82" width="4.86224489795918"/>
    <col collapsed="false" hidden="false" max="10" min="10" style="82" width="26"/>
    <col collapsed="false" hidden="false" max="11" min="11" style="82" width="15"/>
    <col collapsed="false" hidden="false" max="12" min="12" style="82" width="5.28061224489796"/>
    <col collapsed="false" hidden="false" max="13" min="13" style="82" width="4.42857142857143"/>
    <col collapsed="false" hidden="false" max="14" min="14" style="82" width="5.28061224489796"/>
    <col collapsed="false" hidden="false" max="1025" min="15" style="82" width="10.8520408163265"/>
  </cols>
  <sheetData>
    <row r="1" customFormat="false" ht="15" hidden="false" customHeight="false" outlineLevel="0" collapsed="false">
      <c r="A1" s="0"/>
      <c r="B1" s="83" t="s">
        <v>199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customFormat="false" ht="15.75" hidden="false" customHeight="false" outlineLevel="0" collapsed="false">
      <c r="A2" s="0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customFormat="false" ht="4.5" hidden="false" customHeight="true" outlineLevel="0" collapsed="false">
      <c r="A3" s="0"/>
      <c r="B3" s="0"/>
      <c r="C3" s="0"/>
      <c r="D3" s="0"/>
      <c r="E3" s="0"/>
      <c r="F3" s="0"/>
      <c r="G3" s="0"/>
      <c r="H3" s="0"/>
      <c r="I3" s="0"/>
      <c r="J3" s="0"/>
      <c r="K3" s="0"/>
      <c r="L3" s="0"/>
      <c r="M3" s="0"/>
      <c r="N3" s="0"/>
    </row>
    <row r="4" customFormat="false" ht="15.75" hidden="false" customHeight="false" outlineLevel="0" collapsed="false">
      <c r="A4" s="0"/>
      <c r="B4" s="0"/>
      <c r="C4" s="84" t="s">
        <v>150</v>
      </c>
      <c r="D4" s="85" t="s">
        <v>151</v>
      </c>
      <c r="E4" s="0"/>
      <c r="F4" s="0"/>
      <c r="G4" s="0"/>
      <c r="H4" s="0"/>
      <c r="I4" s="0"/>
      <c r="J4" s="0"/>
      <c r="K4" s="86" t="s">
        <v>152</v>
      </c>
      <c r="L4" s="87" t="s">
        <v>200</v>
      </c>
      <c r="M4" s="0"/>
      <c r="N4" s="0"/>
    </row>
    <row r="5" customFormat="false" ht="15.75" hidden="false" customHeight="false" outlineLevel="0" collapsed="false">
      <c r="A5" s="0"/>
      <c r="B5" s="0"/>
      <c r="C5" s="88"/>
      <c r="D5" s="89"/>
      <c r="E5" s="0"/>
      <c r="F5" s="0"/>
      <c r="G5" s="0"/>
      <c r="H5" s="0"/>
      <c r="I5" s="0"/>
      <c r="J5" s="0"/>
      <c r="K5" s="86" t="s">
        <v>154</v>
      </c>
      <c r="L5" s="87" t="n">
        <v>24</v>
      </c>
      <c r="M5" s="90" t="n">
        <v>12</v>
      </c>
      <c r="N5" s="0"/>
    </row>
    <row r="6" customFormat="false" ht="3" hidden="false" customHeight="true" outlineLevel="0" collapsed="false">
      <c r="A6" s="0"/>
      <c r="B6" s="0"/>
      <c r="C6" s="0"/>
      <c r="D6" s="0"/>
      <c r="E6" s="0"/>
      <c r="F6" s="0"/>
      <c r="G6" s="0"/>
      <c r="H6" s="0"/>
      <c r="I6" s="0"/>
      <c r="J6" s="0"/>
      <c r="K6" s="0"/>
      <c r="L6" s="0"/>
      <c r="M6" s="0"/>
      <c r="N6" s="0"/>
    </row>
    <row r="7" customFormat="false" ht="15" hidden="false" customHeight="true" outlineLevel="0" collapsed="false">
      <c r="A7" s="0"/>
      <c r="B7" s="91" t="s">
        <v>155</v>
      </c>
      <c r="C7" s="92" t="s">
        <v>156</v>
      </c>
      <c r="D7" s="92"/>
      <c r="E7" s="93" t="s">
        <v>157</v>
      </c>
      <c r="F7" s="94" t="s">
        <v>158</v>
      </c>
      <c r="G7" s="95" t="s">
        <v>115</v>
      </c>
      <c r="H7" s="96"/>
      <c r="I7" s="91" t="s">
        <v>155</v>
      </c>
      <c r="J7" s="92" t="s">
        <v>159</v>
      </c>
      <c r="K7" s="92"/>
      <c r="L7" s="93" t="s">
        <v>158</v>
      </c>
      <c r="M7" s="94" t="s">
        <v>157</v>
      </c>
      <c r="N7" s="95" t="s">
        <v>115</v>
      </c>
    </row>
    <row r="8" customFormat="false" ht="15" hidden="false" customHeight="false" outlineLevel="0" collapsed="false">
      <c r="A8" s="0"/>
      <c r="B8" s="97" t="n">
        <v>2</v>
      </c>
      <c r="C8" s="98" t="s">
        <v>160</v>
      </c>
      <c r="D8" s="99" t="s">
        <v>201</v>
      </c>
      <c r="E8" s="100" t="n">
        <v>99</v>
      </c>
      <c r="F8" s="101" t="n">
        <v>63</v>
      </c>
      <c r="G8" s="102" t="n">
        <f aca="false">E8-F8</f>
        <v>36</v>
      </c>
      <c r="H8" s="0"/>
      <c r="I8" s="97" t="n">
        <v>1</v>
      </c>
      <c r="J8" s="99" t="s">
        <v>202</v>
      </c>
      <c r="K8" s="98" t="s">
        <v>163</v>
      </c>
      <c r="L8" s="99" t="n">
        <v>73</v>
      </c>
      <c r="M8" s="103" t="n">
        <v>64</v>
      </c>
      <c r="N8" s="104" t="n">
        <f aca="false">M8-L8</f>
        <v>-9</v>
      </c>
    </row>
    <row r="9" customFormat="false" ht="15" hidden="false" customHeight="false" outlineLevel="0" collapsed="false">
      <c r="A9" s="0"/>
      <c r="B9" s="97" t="n">
        <v>4</v>
      </c>
      <c r="C9" s="98" t="s">
        <v>160</v>
      </c>
      <c r="D9" s="99" t="s">
        <v>203</v>
      </c>
      <c r="E9" s="100" t="n">
        <v>82</v>
      </c>
      <c r="F9" s="101" t="n">
        <v>58</v>
      </c>
      <c r="G9" s="102" t="n">
        <f aca="false">E9-F9</f>
        <v>24</v>
      </c>
      <c r="H9" s="0"/>
      <c r="I9" s="97" t="n">
        <v>3</v>
      </c>
      <c r="J9" s="99" t="s">
        <v>178</v>
      </c>
      <c r="K9" s="98" t="s">
        <v>163</v>
      </c>
      <c r="L9" s="99" t="n">
        <v>59</v>
      </c>
      <c r="M9" s="103" t="n">
        <v>119</v>
      </c>
      <c r="N9" s="104" t="n">
        <f aca="false">M9-L9</f>
        <v>60</v>
      </c>
    </row>
    <row r="10" customFormat="false" ht="15" hidden="false" customHeight="false" outlineLevel="0" collapsed="false">
      <c r="A10" s="0"/>
      <c r="B10" s="97" t="n">
        <v>6</v>
      </c>
      <c r="C10" s="98" t="s">
        <v>160</v>
      </c>
      <c r="D10" s="99" t="s">
        <v>204</v>
      </c>
      <c r="E10" s="100" t="n">
        <v>73</v>
      </c>
      <c r="F10" s="101" t="n">
        <v>65</v>
      </c>
      <c r="G10" s="102" t="n">
        <f aca="false">E10-F10</f>
        <v>8</v>
      </c>
      <c r="H10" s="0"/>
      <c r="I10" s="97" t="n">
        <v>5</v>
      </c>
      <c r="J10" s="99" t="s">
        <v>205</v>
      </c>
      <c r="K10" s="98" t="s">
        <v>163</v>
      </c>
      <c r="L10" s="99" t="n">
        <v>84</v>
      </c>
      <c r="M10" s="103" t="n">
        <v>68</v>
      </c>
      <c r="N10" s="104" t="n">
        <f aca="false">M10-L10</f>
        <v>-16</v>
      </c>
    </row>
    <row r="11" customFormat="false" ht="15" hidden="false" customHeight="false" outlineLevel="0" collapsed="false">
      <c r="A11" s="0"/>
      <c r="B11" s="97" t="n">
        <v>8</v>
      </c>
      <c r="C11" s="98" t="s">
        <v>160</v>
      </c>
      <c r="D11" s="99" t="s">
        <v>206</v>
      </c>
      <c r="E11" s="100" t="n">
        <v>84</v>
      </c>
      <c r="F11" s="101" t="n">
        <v>72</v>
      </c>
      <c r="G11" s="102" t="n">
        <f aca="false">E11-F11</f>
        <v>12</v>
      </c>
      <c r="H11" s="0"/>
      <c r="I11" s="97" t="n">
        <v>7</v>
      </c>
      <c r="J11" s="99" t="s">
        <v>207</v>
      </c>
      <c r="K11" s="98" t="s">
        <v>163</v>
      </c>
      <c r="L11" s="99" t="n">
        <v>85</v>
      </c>
      <c r="M11" s="103" t="n">
        <v>63</v>
      </c>
      <c r="N11" s="104" t="n">
        <f aca="false">M11-L11</f>
        <v>-22</v>
      </c>
    </row>
    <row r="12" customFormat="false" ht="15" hidden="false" customHeight="false" outlineLevel="0" collapsed="false">
      <c r="A12" s="0"/>
      <c r="B12" s="97" t="n">
        <v>10</v>
      </c>
      <c r="C12" s="98" t="s">
        <v>160</v>
      </c>
      <c r="D12" s="99" t="s">
        <v>208</v>
      </c>
      <c r="E12" s="100" t="n">
        <v>91</v>
      </c>
      <c r="F12" s="101" t="n">
        <v>75</v>
      </c>
      <c r="G12" s="102" t="n">
        <f aca="false">E12-F12</f>
        <v>16</v>
      </c>
      <c r="H12" s="0"/>
      <c r="I12" s="97" t="n">
        <v>9</v>
      </c>
      <c r="J12" s="99" t="s">
        <v>209</v>
      </c>
      <c r="K12" s="98" t="s">
        <v>163</v>
      </c>
      <c r="L12" s="99" t="n">
        <v>69</v>
      </c>
      <c r="M12" s="103" t="n">
        <v>78</v>
      </c>
      <c r="N12" s="104" t="n">
        <f aca="false">M12-L12</f>
        <v>9</v>
      </c>
    </row>
    <row r="13" customFormat="false" ht="15" hidden="false" customHeight="false" outlineLevel="0" collapsed="false">
      <c r="A13" s="0"/>
      <c r="B13" s="97" t="n">
        <v>12</v>
      </c>
      <c r="C13" s="98" t="s">
        <v>160</v>
      </c>
      <c r="D13" s="99" t="s">
        <v>210</v>
      </c>
      <c r="E13" s="100" t="n">
        <v>89</v>
      </c>
      <c r="F13" s="101" t="n">
        <v>78</v>
      </c>
      <c r="G13" s="102" t="n">
        <f aca="false">E13-F13</f>
        <v>11</v>
      </c>
      <c r="H13" s="0"/>
      <c r="I13" s="97" t="n">
        <v>11</v>
      </c>
      <c r="J13" s="99" t="s">
        <v>211</v>
      </c>
      <c r="K13" s="98" t="s">
        <v>163</v>
      </c>
      <c r="L13" s="99" t="n">
        <v>90</v>
      </c>
      <c r="M13" s="103" t="n">
        <v>83</v>
      </c>
      <c r="N13" s="104" t="n">
        <f aca="false">M13-L13</f>
        <v>-7</v>
      </c>
    </row>
    <row r="14" customFormat="false" ht="15" hidden="false" customHeight="false" outlineLevel="0" collapsed="false">
      <c r="A14" s="0"/>
      <c r="B14" s="97" t="n">
        <v>13</v>
      </c>
      <c r="C14" s="98" t="s">
        <v>160</v>
      </c>
      <c r="D14" s="99" t="s">
        <v>212</v>
      </c>
      <c r="E14" s="100" t="n">
        <v>110</v>
      </c>
      <c r="F14" s="101" t="n">
        <v>82</v>
      </c>
      <c r="G14" s="102" t="n">
        <f aca="false">E14-F14</f>
        <v>28</v>
      </c>
      <c r="H14" s="0"/>
      <c r="I14" s="97" t="n">
        <v>14</v>
      </c>
      <c r="J14" s="99" t="s">
        <v>213</v>
      </c>
      <c r="K14" s="98" t="s">
        <v>163</v>
      </c>
      <c r="L14" s="99" t="n">
        <v>102</v>
      </c>
      <c r="M14" s="103" t="n">
        <v>83</v>
      </c>
      <c r="N14" s="104" t="n">
        <f aca="false">M14-L14</f>
        <v>-19</v>
      </c>
    </row>
    <row r="15" customFormat="false" ht="15" hidden="false" customHeight="false" outlineLevel="0" collapsed="false">
      <c r="A15" s="0"/>
      <c r="B15" s="97" t="n">
        <v>15</v>
      </c>
      <c r="C15" s="98" t="s">
        <v>160</v>
      </c>
      <c r="D15" s="99" t="s">
        <v>168</v>
      </c>
      <c r="E15" s="100" t="n">
        <v>132</v>
      </c>
      <c r="F15" s="101" t="n">
        <v>68</v>
      </c>
      <c r="G15" s="102" t="n">
        <f aca="false">E15-F15</f>
        <v>64</v>
      </c>
      <c r="H15" s="0"/>
      <c r="I15" s="97" t="n">
        <v>16</v>
      </c>
      <c r="J15" s="99" t="s">
        <v>214</v>
      </c>
      <c r="K15" s="98" t="s">
        <v>163</v>
      </c>
      <c r="L15" s="99" t="n">
        <v>98</v>
      </c>
      <c r="M15" s="103" t="n">
        <v>53</v>
      </c>
      <c r="N15" s="104" t="n">
        <f aca="false">M15-L15</f>
        <v>-45</v>
      </c>
    </row>
    <row r="16" customFormat="false" ht="15" hidden="false" customHeight="false" outlineLevel="0" collapsed="false">
      <c r="A16" s="0"/>
      <c r="B16" s="97" t="n">
        <v>17</v>
      </c>
      <c r="C16" s="98" t="s">
        <v>160</v>
      </c>
      <c r="D16" s="99" t="s">
        <v>215</v>
      </c>
      <c r="E16" s="100" t="n">
        <v>93</v>
      </c>
      <c r="F16" s="101" t="n">
        <v>91</v>
      </c>
      <c r="G16" s="102" t="n">
        <f aca="false">E16-F16</f>
        <v>2</v>
      </c>
      <c r="H16" s="0"/>
      <c r="I16" s="97" t="n">
        <v>18</v>
      </c>
      <c r="J16" s="99" t="s">
        <v>216</v>
      </c>
      <c r="K16" s="98" t="s">
        <v>163</v>
      </c>
      <c r="L16" s="99" t="n">
        <v>80</v>
      </c>
      <c r="M16" s="103" t="n">
        <v>64</v>
      </c>
      <c r="N16" s="104" t="n">
        <f aca="false">M16-L16</f>
        <v>-16</v>
      </c>
    </row>
    <row r="17" customFormat="false" ht="15" hidden="false" customHeight="false" outlineLevel="0" collapsed="false">
      <c r="A17" s="0"/>
      <c r="B17" s="97" t="n">
        <v>19</v>
      </c>
      <c r="C17" s="98" t="s">
        <v>160</v>
      </c>
      <c r="D17" s="99" t="s">
        <v>177</v>
      </c>
      <c r="E17" s="100" t="n">
        <v>90</v>
      </c>
      <c r="F17" s="101" t="n">
        <v>67</v>
      </c>
      <c r="G17" s="102" t="n">
        <f aca="false">E17-F17</f>
        <v>23</v>
      </c>
      <c r="H17" s="0"/>
      <c r="I17" s="97" t="n">
        <v>20</v>
      </c>
      <c r="J17" s="99" t="s">
        <v>217</v>
      </c>
      <c r="K17" s="98" t="s">
        <v>163</v>
      </c>
      <c r="L17" s="99" t="n">
        <v>75</v>
      </c>
      <c r="M17" s="103" t="n">
        <v>73</v>
      </c>
      <c r="N17" s="104" t="n">
        <f aca="false">M17-L17</f>
        <v>-2</v>
      </c>
    </row>
    <row r="18" customFormat="false" ht="15" hidden="false" customHeight="false" outlineLevel="0" collapsed="false">
      <c r="A18" s="0"/>
      <c r="B18" s="97" t="n">
        <v>21</v>
      </c>
      <c r="C18" s="98" t="s">
        <v>160</v>
      </c>
      <c r="D18" s="99" t="s">
        <v>218</v>
      </c>
      <c r="E18" s="100" t="n">
        <v>90</v>
      </c>
      <c r="F18" s="101" t="n">
        <v>61</v>
      </c>
      <c r="G18" s="102" t="n">
        <f aca="false">E18-F18</f>
        <v>29</v>
      </c>
      <c r="H18" s="0"/>
      <c r="I18" s="97" t="n">
        <v>22</v>
      </c>
      <c r="J18" s="99" t="s">
        <v>219</v>
      </c>
      <c r="K18" s="98" t="s">
        <v>163</v>
      </c>
      <c r="L18" s="99" t="n">
        <v>90</v>
      </c>
      <c r="M18" s="103" t="n">
        <v>90</v>
      </c>
      <c r="N18" s="104" t="n">
        <f aca="false">M18-L18</f>
        <v>0</v>
      </c>
    </row>
    <row r="19" customFormat="false" ht="15" hidden="false" customHeight="false" outlineLevel="0" collapsed="false">
      <c r="A19" s="0"/>
      <c r="B19" s="97" t="n">
        <v>23</v>
      </c>
      <c r="C19" s="98" t="s">
        <v>160</v>
      </c>
      <c r="D19" s="99" t="s">
        <v>220</v>
      </c>
      <c r="E19" s="100" t="n">
        <v>125</v>
      </c>
      <c r="F19" s="101" t="n">
        <v>111</v>
      </c>
      <c r="G19" s="102" t="n">
        <f aca="false">E19-F19</f>
        <v>14</v>
      </c>
      <c r="H19" s="0"/>
      <c r="I19" s="97" t="n">
        <v>24</v>
      </c>
      <c r="J19" s="99" t="s">
        <v>221</v>
      </c>
      <c r="K19" s="98" t="s">
        <v>163</v>
      </c>
      <c r="L19" s="99" t="n">
        <v>96</v>
      </c>
      <c r="M19" s="103" t="n">
        <v>47</v>
      </c>
      <c r="N19" s="104" t="n">
        <f aca="false">M19-L19</f>
        <v>-49</v>
      </c>
    </row>
    <row r="20" customFormat="false" ht="15" hidden="false" customHeight="false" outlineLevel="0" collapsed="false">
      <c r="A20" s="0"/>
      <c r="B20" s="97"/>
      <c r="C20" s="98"/>
      <c r="D20" s="99"/>
      <c r="E20" s="100"/>
      <c r="F20" s="101"/>
      <c r="G20" s="102"/>
      <c r="H20" s="0"/>
      <c r="I20" s="97"/>
      <c r="J20" s="99"/>
      <c r="K20" s="98"/>
      <c r="L20" s="99"/>
      <c r="M20" s="103"/>
      <c r="N20" s="104"/>
    </row>
    <row r="21" customFormat="false" ht="15" hidden="false" customHeight="false" outlineLevel="0" collapsed="false">
      <c r="A21" s="0"/>
      <c r="B21" s="97"/>
      <c r="C21" s="98"/>
      <c r="D21" s="99"/>
      <c r="E21" s="100"/>
      <c r="F21" s="101"/>
      <c r="G21" s="102"/>
      <c r="H21" s="0"/>
      <c r="I21" s="97"/>
      <c r="J21" s="99"/>
      <c r="K21" s="98"/>
      <c r="L21" s="99"/>
      <c r="M21" s="103"/>
      <c r="N21" s="104"/>
    </row>
    <row r="22" customFormat="false" ht="15" hidden="false" customHeight="false" outlineLevel="0" collapsed="false">
      <c r="A22" s="0"/>
      <c r="B22" s="97"/>
      <c r="C22" s="98"/>
      <c r="D22" s="99"/>
      <c r="E22" s="100"/>
      <c r="F22" s="101"/>
      <c r="G22" s="102"/>
      <c r="H22" s="0"/>
      <c r="I22" s="97"/>
      <c r="J22" s="99"/>
      <c r="K22" s="98"/>
      <c r="L22" s="99"/>
      <c r="M22" s="103"/>
      <c r="N22" s="104"/>
    </row>
    <row r="23" customFormat="false" ht="15" hidden="false" customHeight="false" outlineLevel="0" collapsed="false">
      <c r="A23" s="0"/>
      <c r="B23" s="97"/>
      <c r="C23" s="98"/>
      <c r="D23" s="99"/>
      <c r="E23" s="100"/>
      <c r="F23" s="101"/>
      <c r="G23" s="102"/>
      <c r="H23" s="0"/>
      <c r="I23" s="97"/>
      <c r="J23" s="99"/>
      <c r="K23" s="98"/>
      <c r="L23" s="99"/>
      <c r="M23" s="103"/>
      <c r="N23" s="104"/>
    </row>
    <row r="24" customFormat="false" ht="15" hidden="false" customHeight="false" outlineLevel="0" collapsed="false">
      <c r="A24" s="0"/>
      <c r="B24" s="97"/>
      <c r="C24" s="98"/>
      <c r="D24" s="99"/>
      <c r="E24" s="100"/>
      <c r="F24" s="101"/>
      <c r="G24" s="102"/>
      <c r="H24" s="0"/>
      <c r="I24" s="97"/>
      <c r="J24" s="99"/>
      <c r="K24" s="98"/>
      <c r="L24" s="99"/>
      <c r="M24" s="103"/>
      <c r="N24" s="104"/>
    </row>
    <row r="25" customFormat="false" ht="15" hidden="false" customHeight="false" outlineLevel="0" collapsed="false">
      <c r="A25" s="0"/>
      <c r="B25" s="97"/>
      <c r="C25" s="98"/>
      <c r="D25" s="99"/>
      <c r="E25" s="100"/>
      <c r="F25" s="101"/>
      <c r="G25" s="102"/>
      <c r="H25" s="0"/>
      <c r="I25" s="97"/>
      <c r="J25" s="99"/>
      <c r="K25" s="98"/>
      <c r="L25" s="99"/>
      <c r="M25" s="103"/>
      <c r="N25" s="104"/>
    </row>
    <row r="26" customFormat="false" ht="15" hidden="false" customHeight="false" outlineLevel="0" collapsed="false">
      <c r="A26" s="0"/>
      <c r="B26" s="97"/>
      <c r="C26" s="99"/>
      <c r="D26" s="99"/>
      <c r="E26" s="100"/>
      <c r="F26" s="101"/>
      <c r="G26" s="102"/>
      <c r="H26" s="0"/>
      <c r="I26" s="97"/>
      <c r="J26" s="99"/>
      <c r="K26" s="99"/>
      <c r="L26" s="99"/>
      <c r="M26" s="103"/>
      <c r="N26" s="105"/>
    </row>
    <row r="27" customFormat="false" ht="15.75" hidden="false" customHeight="false" outlineLevel="0" collapsed="false">
      <c r="A27" s="0"/>
      <c r="B27" s="106"/>
      <c r="C27" s="107" t="s">
        <v>108</v>
      </c>
      <c r="D27" s="108"/>
      <c r="E27" s="109" t="n">
        <f aca="false">SUM(E8:E25)</f>
        <v>1158</v>
      </c>
      <c r="F27" s="109" t="n">
        <f aca="false">SUM(F8:F25)</f>
        <v>891</v>
      </c>
      <c r="G27" s="110" t="n">
        <f aca="false">SUM(G8:G25)</f>
        <v>267</v>
      </c>
      <c r="H27" s="0"/>
      <c r="I27" s="106"/>
      <c r="J27" s="108"/>
      <c r="K27" s="108"/>
      <c r="L27" s="108" t="n">
        <f aca="false">SUM(L8:L25)</f>
        <v>1001</v>
      </c>
      <c r="M27" s="108" t="n">
        <f aca="false">SUM(M8:M25)</f>
        <v>885</v>
      </c>
      <c r="N27" s="111" t="n">
        <f aca="false">SUM(N8:N25)</f>
        <v>-116</v>
      </c>
    </row>
    <row r="28" customFormat="false" ht="7.5" hidden="false" customHeight="true" outlineLevel="0" collapsed="false">
      <c r="A28" s="0"/>
      <c r="B28" s="0"/>
      <c r="C28" s="0"/>
      <c r="D28" s="0"/>
      <c r="E28" s="0"/>
      <c r="F28" s="0"/>
      <c r="G28" s="0"/>
      <c r="H28" s="0"/>
      <c r="I28" s="0"/>
      <c r="J28" s="0"/>
      <c r="K28" s="0"/>
      <c r="L28" s="0"/>
      <c r="M28" s="0"/>
    </row>
    <row r="29" customFormat="false" ht="15.75" hidden="false" customHeight="false" outlineLevel="0" collapsed="false">
      <c r="A29" s="0"/>
      <c r="B29" s="0"/>
      <c r="C29" s="0"/>
      <c r="D29" s="0"/>
      <c r="E29" s="112" t="s">
        <v>180</v>
      </c>
      <c r="F29" s="113" t="s">
        <v>181</v>
      </c>
      <c r="G29" s="0"/>
      <c r="H29" s="0"/>
      <c r="I29" s="0"/>
      <c r="J29" s="114"/>
      <c r="K29" s="115"/>
      <c r="L29" s="93" t="s">
        <v>7</v>
      </c>
      <c r="M29" s="95" t="s">
        <v>8</v>
      </c>
    </row>
    <row r="30" customFormat="false" ht="15" hidden="false" customHeight="false" outlineLevel="0" collapsed="false">
      <c r="A30" s="0"/>
      <c r="B30" s="0"/>
      <c r="C30" s="0"/>
      <c r="D30" s="116" t="s">
        <v>182</v>
      </c>
      <c r="E30" s="117" t="n">
        <f aca="false">E27</f>
        <v>1158</v>
      </c>
      <c r="F30" s="118" t="n">
        <f aca="false">E30/$M$5</f>
        <v>96.5</v>
      </c>
      <c r="G30" s="0"/>
      <c r="H30" s="0"/>
      <c r="I30" s="0"/>
      <c r="J30" s="119" t="s">
        <v>183</v>
      </c>
      <c r="K30" s="99"/>
      <c r="L30" s="120" t="n">
        <v>12</v>
      </c>
      <c r="M30" s="121" t="n">
        <v>0</v>
      </c>
    </row>
    <row r="31" customFormat="false" ht="15.75" hidden="false" customHeight="false" outlineLevel="0" collapsed="false">
      <c r="A31" s="0"/>
      <c r="B31" s="0"/>
      <c r="C31" s="0"/>
      <c r="D31" s="122" t="s">
        <v>184</v>
      </c>
      <c r="E31" s="123" t="n">
        <f aca="false">F27</f>
        <v>891</v>
      </c>
      <c r="F31" s="124" t="n">
        <f aca="false">E31/$M$5</f>
        <v>74.25</v>
      </c>
      <c r="G31" s="0"/>
      <c r="H31" s="0"/>
      <c r="I31" s="0"/>
      <c r="J31" s="119" t="s">
        <v>185</v>
      </c>
      <c r="K31" s="99"/>
      <c r="L31" s="120" t="n">
        <v>2</v>
      </c>
      <c r="M31" s="121" t="n">
        <v>9</v>
      </c>
    </row>
    <row r="32" customFormat="false" ht="15.75" hidden="false" customHeight="false" outlineLevel="0" collapsed="false">
      <c r="A32" s="89"/>
      <c r="B32" s="89"/>
      <c r="C32" s="89"/>
      <c r="D32" s="116" t="s">
        <v>186</v>
      </c>
      <c r="E32" s="150" t="n">
        <f aca="false">M27</f>
        <v>885</v>
      </c>
      <c r="F32" s="151" t="n">
        <f aca="false">E32/$M$5</f>
        <v>73.75</v>
      </c>
      <c r="G32" s="89"/>
      <c r="H32" s="89"/>
      <c r="I32" s="89"/>
      <c r="J32" s="125" t="s">
        <v>187</v>
      </c>
      <c r="K32" s="108"/>
      <c r="L32" s="126" t="n">
        <f aca="false">L30+L31</f>
        <v>14</v>
      </c>
      <c r="M32" s="127" t="n">
        <f aca="false">M30+M31</f>
        <v>9</v>
      </c>
    </row>
    <row r="33" customFormat="false" ht="15.75" hidden="false" customHeight="false" outlineLevel="0" collapsed="false">
      <c r="A33" s="89"/>
      <c r="B33" s="128"/>
      <c r="C33" s="89"/>
      <c r="D33" s="129" t="s">
        <v>188</v>
      </c>
      <c r="E33" s="152" t="n">
        <f aca="false">L27</f>
        <v>1001</v>
      </c>
      <c r="F33" s="153" t="n">
        <f aca="false">E33/$M$5</f>
        <v>83.4166666666667</v>
      </c>
      <c r="G33" s="89"/>
      <c r="H33" s="89"/>
      <c r="I33" s="89"/>
      <c r="J33" s="131"/>
      <c r="K33" s="132"/>
      <c r="L33" s="133" t="s">
        <v>189</v>
      </c>
      <c r="M33" s="134" t="s">
        <v>190</v>
      </c>
    </row>
    <row r="34" customFormat="false" ht="15" hidden="false" customHeight="false" outlineLevel="0" collapsed="false">
      <c r="A34" s="89"/>
      <c r="B34" s="128"/>
      <c r="C34" s="89"/>
      <c r="D34" s="135" t="s">
        <v>191</v>
      </c>
      <c r="E34" s="136" t="n">
        <f aca="false">E30+E32</f>
        <v>2043</v>
      </c>
      <c r="F34" s="137" t="n">
        <f aca="false">E34/$L$5</f>
        <v>85.125</v>
      </c>
      <c r="G34" s="89"/>
      <c r="H34" s="89"/>
      <c r="I34" s="89"/>
      <c r="J34" s="154" t="s">
        <v>192</v>
      </c>
      <c r="K34" s="139"/>
      <c r="L34" s="140" t="n">
        <v>64</v>
      </c>
      <c r="M34" s="141" t="n">
        <v>0</v>
      </c>
    </row>
    <row r="35" customFormat="false" ht="15.75" hidden="false" customHeight="false" outlineLevel="0" collapsed="false">
      <c r="A35" s="89"/>
      <c r="B35" s="128"/>
      <c r="C35" s="89"/>
      <c r="D35" s="129" t="s">
        <v>193</v>
      </c>
      <c r="E35" s="130" t="n">
        <f aca="false">E31+E33</f>
        <v>1892</v>
      </c>
      <c r="F35" s="110" t="n">
        <f aca="false">E35/$L$5</f>
        <v>78.8333333333333</v>
      </c>
      <c r="G35" s="89"/>
      <c r="H35" s="89"/>
      <c r="I35" s="89"/>
      <c r="J35" s="155" t="s">
        <v>194</v>
      </c>
      <c r="K35" s="108"/>
      <c r="L35" s="143" t="n">
        <v>60</v>
      </c>
      <c r="M35" s="144" t="n">
        <v>49</v>
      </c>
    </row>
    <row r="36" customFormat="false" ht="15.75" hidden="false" customHeight="false" outlineLevel="0" collapsed="false">
      <c r="A36" s="89"/>
      <c r="B36" s="128"/>
      <c r="C36" s="89"/>
      <c r="D36" s="145"/>
      <c r="E36" s="146"/>
      <c r="F36" s="146"/>
      <c r="G36" s="89"/>
      <c r="H36" s="89"/>
      <c r="I36" s="89"/>
      <c r="J36" s="0"/>
      <c r="K36" s="0"/>
    </row>
    <row r="37" customFormat="false" ht="15.75" hidden="false" customHeight="false" outlineLevel="0" collapsed="false">
      <c r="C37" s="86" t="s">
        <v>195</v>
      </c>
      <c r="D37" s="147" t="s">
        <v>196</v>
      </c>
      <c r="E37" s="147"/>
      <c r="F37" s="147"/>
      <c r="G37" s="147"/>
      <c r="H37" s="147"/>
      <c r="I37" s="147"/>
      <c r="J37" s="147"/>
      <c r="K37" s="147"/>
    </row>
    <row r="38" customFormat="false" ht="15.75" hidden="false" customHeight="true" outlineLevel="0" collapsed="false">
      <c r="C38" s="148" t="s">
        <v>197</v>
      </c>
      <c r="D38" s="149" t="s">
        <v>222</v>
      </c>
      <c r="E38" s="149"/>
      <c r="F38" s="149"/>
      <c r="G38" s="149"/>
      <c r="H38" s="149"/>
      <c r="I38" s="149"/>
      <c r="J38" s="149"/>
      <c r="K38" s="149"/>
    </row>
    <row r="39" customFormat="false" ht="15.75" hidden="false" customHeight="false" outlineLevel="0" collapsed="false">
      <c r="C39" s="148"/>
      <c r="D39" s="149"/>
      <c r="E39" s="149"/>
      <c r="F39" s="149"/>
      <c r="G39" s="149"/>
      <c r="H39" s="149"/>
      <c r="I39" s="149"/>
      <c r="J39" s="149"/>
      <c r="K39" s="149"/>
    </row>
    <row r="40" customFormat="false" ht="15.75" hidden="false" customHeight="false" outlineLevel="0" collapsed="false">
      <c r="C40" s="148"/>
      <c r="D40" s="149"/>
      <c r="E40" s="149"/>
      <c r="F40" s="149"/>
      <c r="G40" s="149"/>
      <c r="H40" s="149"/>
      <c r="I40" s="149"/>
      <c r="J40" s="149"/>
      <c r="K40" s="149"/>
    </row>
  </sheetData>
  <mergeCells count="6">
    <mergeCell ref="B1:N2"/>
    <mergeCell ref="C7:D7"/>
    <mergeCell ref="J7:K7"/>
    <mergeCell ref="D37:K37"/>
    <mergeCell ref="C38:C40"/>
    <mergeCell ref="D38:K40"/>
  </mergeCells>
  <printOptions headings="false" gridLines="false" gridLinesSet="true" horizontalCentered="false" verticalCentered="false"/>
  <pageMargins left="0.315277777777778" right="0.315277777777778" top="0.157638888888889" bottom="0.157638888888889" header="0.511805555555555" footer="0.511805555555555"/>
  <pageSetup paperSize="77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4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37" activeCellId="0" sqref="A37"/>
    </sheetView>
  </sheetViews>
  <sheetFormatPr defaultRowHeight="15"/>
  <cols>
    <col collapsed="false" hidden="false" max="1" min="1" style="82" width="1.70918367346939"/>
    <col collapsed="false" hidden="false" max="2" min="2" style="82" width="4.42857142857143"/>
    <col collapsed="false" hidden="false" max="3" min="3" style="82" width="15"/>
    <col collapsed="false" hidden="false" max="4" min="4" style="82" width="33.2908163265306"/>
    <col collapsed="false" hidden="false" max="5" min="5" style="82" width="4.70918367346939"/>
    <col collapsed="false" hidden="false" max="6" min="6" style="82" width="5.13775510204082"/>
    <col collapsed="false" hidden="false" max="7" min="7" style="82" width="5.85714285714286"/>
    <col collapsed="false" hidden="false" max="8" min="8" style="82" width="3.41836734693878"/>
    <col collapsed="false" hidden="false" max="9" min="9" style="82" width="4.86224489795918"/>
    <col collapsed="false" hidden="false" max="10" min="10" style="82" width="26"/>
    <col collapsed="false" hidden="false" max="11" min="11" style="82" width="15"/>
    <col collapsed="false" hidden="false" max="13" min="12" style="82" width="4.42857142857143"/>
    <col collapsed="false" hidden="false" max="14" min="14" style="82" width="5.28061224489796"/>
    <col collapsed="false" hidden="false" max="1025" min="15" style="82" width="10.8520408163265"/>
  </cols>
  <sheetData>
    <row r="1" customFormat="false" ht="15" hidden="false" customHeight="false" outlineLevel="0" collapsed="false">
      <c r="A1" s="0"/>
      <c r="B1" s="156" t="s">
        <v>223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customFormat="false" ht="15.75" hidden="false" customHeight="false" outlineLevel="0" collapsed="false">
      <c r="A2" s="0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customFormat="false" ht="4.5" hidden="false" customHeight="true" outlineLevel="0" collapsed="false">
      <c r="A3" s="0"/>
      <c r="B3" s="0"/>
      <c r="C3" s="0"/>
      <c r="D3" s="0"/>
      <c r="E3" s="0"/>
      <c r="F3" s="0"/>
      <c r="G3" s="0"/>
      <c r="H3" s="0"/>
      <c r="I3" s="0"/>
      <c r="J3" s="0"/>
      <c r="K3" s="0"/>
      <c r="L3" s="0"/>
      <c r="M3" s="0"/>
      <c r="N3" s="0"/>
    </row>
    <row r="4" customFormat="false" ht="15.75" hidden="false" customHeight="false" outlineLevel="0" collapsed="false">
      <c r="A4" s="0"/>
      <c r="B4" s="0"/>
      <c r="C4" s="84" t="s">
        <v>150</v>
      </c>
      <c r="D4" s="85" t="s">
        <v>224</v>
      </c>
      <c r="E4" s="0"/>
      <c r="F4" s="0"/>
      <c r="G4" s="0"/>
      <c r="H4" s="0"/>
      <c r="I4" s="0"/>
      <c r="J4" s="0"/>
      <c r="K4" s="86" t="s">
        <v>152</v>
      </c>
      <c r="L4" s="87" t="s">
        <v>225</v>
      </c>
      <c r="M4" s="0"/>
      <c r="N4" s="0"/>
    </row>
    <row r="5" customFormat="false" ht="15.75" hidden="false" customHeight="false" outlineLevel="0" collapsed="false">
      <c r="A5" s="0"/>
      <c r="B5" s="0"/>
      <c r="C5" s="88"/>
      <c r="D5" s="89"/>
      <c r="E5" s="0"/>
      <c r="F5" s="0"/>
      <c r="G5" s="0"/>
      <c r="H5" s="0"/>
      <c r="I5" s="0"/>
      <c r="J5" s="0"/>
      <c r="K5" s="86" t="s">
        <v>154</v>
      </c>
      <c r="L5" s="87" t="n">
        <v>22</v>
      </c>
      <c r="M5" s="90" t="n">
        <v>11</v>
      </c>
      <c r="N5" s="0"/>
    </row>
    <row r="6" customFormat="false" ht="3" hidden="false" customHeight="true" outlineLevel="0" collapsed="false">
      <c r="A6" s="0"/>
      <c r="B6" s="0"/>
      <c r="C6" s="0"/>
      <c r="D6" s="0"/>
      <c r="E6" s="0"/>
      <c r="F6" s="0"/>
      <c r="G6" s="0"/>
      <c r="H6" s="0"/>
      <c r="I6" s="0"/>
      <c r="J6" s="0"/>
      <c r="K6" s="0"/>
      <c r="L6" s="0"/>
      <c r="M6" s="0"/>
      <c r="N6" s="0"/>
    </row>
    <row r="7" customFormat="false" ht="15" hidden="false" customHeight="true" outlineLevel="0" collapsed="false">
      <c r="A7" s="0"/>
      <c r="B7" s="91" t="s">
        <v>155</v>
      </c>
      <c r="C7" s="92" t="s">
        <v>156</v>
      </c>
      <c r="D7" s="92"/>
      <c r="E7" s="93" t="s">
        <v>157</v>
      </c>
      <c r="F7" s="94" t="s">
        <v>158</v>
      </c>
      <c r="G7" s="95" t="s">
        <v>115</v>
      </c>
      <c r="H7" s="96"/>
      <c r="I7" s="91" t="s">
        <v>155</v>
      </c>
      <c r="J7" s="92" t="s">
        <v>159</v>
      </c>
      <c r="K7" s="92"/>
      <c r="L7" s="93" t="s">
        <v>158</v>
      </c>
      <c r="M7" s="94" t="s">
        <v>157</v>
      </c>
      <c r="N7" s="95" t="s">
        <v>115</v>
      </c>
    </row>
    <row r="8" customFormat="false" ht="15" hidden="false" customHeight="false" outlineLevel="0" collapsed="false">
      <c r="A8" s="0"/>
      <c r="B8" s="97" t="n">
        <v>2</v>
      </c>
      <c r="C8" s="98" t="s">
        <v>160</v>
      </c>
      <c r="D8" s="99" t="s">
        <v>203</v>
      </c>
      <c r="E8" s="100" t="n">
        <v>79</v>
      </c>
      <c r="F8" s="101" t="n">
        <v>68</v>
      </c>
      <c r="G8" s="102" t="n">
        <f aca="false">E8-F8</f>
        <v>11</v>
      </c>
      <c r="H8" s="0"/>
      <c r="I8" s="97" t="n">
        <v>1</v>
      </c>
      <c r="J8" s="99" t="s">
        <v>226</v>
      </c>
      <c r="K8" s="98" t="s">
        <v>163</v>
      </c>
      <c r="L8" s="99" t="n">
        <v>91</v>
      </c>
      <c r="M8" s="103" t="n">
        <v>79</v>
      </c>
      <c r="N8" s="104" t="n">
        <f aca="false">M8-L8</f>
        <v>-12</v>
      </c>
    </row>
    <row r="9" customFormat="false" ht="15" hidden="false" customHeight="false" outlineLevel="0" collapsed="false">
      <c r="A9" s="0"/>
      <c r="B9" s="97" t="n">
        <v>4</v>
      </c>
      <c r="C9" s="98" t="s">
        <v>160</v>
      </c>
      <c r="D9" s="99" t="s">
        <v>227</v>
      </c>
      <c r="E9" s="100" t="n">
        <v>81</v>
      </c>
      <c r="F9" s="101" t="n">
        <v>95</v>
      </c>
      <c r="G9" s="102" t="n">
        <f aca="false">E9-F9</f>
        <v>-14</v>
      </c>
      <c r="H9" s="0"/>
      <c r="I9" s="97" t="n">
        <v>3</v>
      </c>
      <c r="J9" s="99" t="s">
        <v>228</v>
      </c>
      <c r="K9" s="98" t="s">
        <v>163</v>
      </c>
      <c r="L9" s="99" t="n">
        <v>102</v>
      </c>
      <c r="M9" s="103" t="n">
        <v>63</v>
      </c>
      <c r="N9" s="104" t="n">
        <f aca="false">M9-L9</f>
        <v>-39</v>
      </c>
    </row>
    <row r="10" customFormat="false" ht="15" hidden="false" customHeight="false" outlineLevel="0" collapsed="false">
      <c r="A10" s="0"/>
      <c r="B10" s="97" t="n">
        <v>6</v>
      </c>
      <c r="C10" s="98" t="s">
        <v>160</v>
      </c>
      <c r="D10" s="99" t="s">
        <v>229</v>
      </c>
      <c r="E10" s="100" t="n">
        <v>94</v>
      </c>
      <c r="F10" s="101" t="n">
        <v>92</v>
      </c>
      <c r="G10" s="102" t="n">
        <f aca="false">E10-F10</f>
        <v>2</v>
      </c>
      <c r="H10" s="0"/>
      <c r="I10" s="97" t="n">
        <v>5</v>
      </c>
      <c r="J10" s="99" t="s">
        <v>230</v>
      </c>
      <c r="K10" s="98" t="s">
        <v>163</v>
      </c>
      <c r="L10" s="99" t="n">
        <v>89</v>
      </c>
      <c r="M10" s="103" t="n">
        <v>71</v>
      </c>
      <c r="N10" s="104" t="n">
        <f aca="false">M10-L10</f>
        <v>-18</v>
      </c>
    </row>
    <row r="11" customFormat="false" ht="15" hidden="false" customHeight="false" outlineLevel="0" collapsed="false">
      <c r="A11" s="0"/>
      <c r="B11" s="97" t="n">
        <v>8</v>
      </c>
      <c r="C11" s="98" t="s">
        <v>160</v>
      </c>
      <c r="D11" s="99" t="s">
        <v>231</v>
      </c>
      <c r="E11" s="100" t="n">
        <v>90</v>
      </c>
      <c r="F11" s="101" t="n">
        <v>83</v>
      </c>
      <c r="G11" s="102" t="n">
        <f aca="false">E11-F11</f>
        <v>7</v>
      </c>
      <c r="H11" s="0"/>
      <c r="I11" s="97" t="n">
        <v>7</v>
      </c>
      <c r="J11" s="99" t="s">
        <v>232</v>
      </c>
      <c r="K11" s="98" t="s">
        <v>163</v>
      </c>
      <c r="L11" s="99" t="n">
        <v>84</v>
      </c>
      <c r="M11" s="103" t="n">
        <v>79</v>
      </c>
      <c r="N11" s="104" t="n">
        <f aca="false">M11-L11</f>
        <v>-5</v>
      </c>
    </row>
    <row r="12" customFormat="false" ht="15" hidden="false" customHeight="false" outlineLevel="0" collapsed="false">
      <c r="A12" s="0"/>
      <c r="B12" s="97" t="n">
        <v>9</v>
      </c>
      <c r="C12" s="98" t="s">
        <v>160</v>
      </c>
      <c r="D12" s="99" t="s">
        <v>233</v>
      </c>
      <c r="E12" s="100" t="n">
        <v>74</v>
      </c>
      <c r="F12" s="101" t="n">
        <v>63</v>
      </c>
      <c r="G12" s="102" t="n">
        <f aca="false">E12-F12</f>
        <v>11</v>
      </c>
      <c r="H12" s="0"/>
      <c r="I12" s="97" t="n">
        <v>10</v>
      </c>
      <c r="J12" s="99" t="s">
        <v>234</v>
      </c>
      <c r="K12" s="98" t="s">
        <v>163</v>
      </c>
      <c r="L12" s="99" t="n">
        <v>71</v>
      </c>
      <c r="M12" s="103" t="n">
        <v>58</v>
      </c>
      <c r="N12" s="104" t="n">
        <f aca="false">M12-L12</f>
        <v>-13</v>
      </c>
    </row>
    <row r="13" customFormat="false" ht="15" hidden="false" customHeight="false" outlineLevel="0" collapsed="false">
      <c r="A13" s="0"/>
      <c r="B13" s="97" t="n">
        <v>11</v>
      </c>
      <c r="C13" s="98" t="s">
        <v>160</v>
      </c>
      <c r="D13" s="99" t="s">
        <v>235</v>
      </c>
      <c r="E13" s="100" t="n">
        <v>78</v>
      </c>
      <c r="F13" s="101" t="n">
        <v>71</v>
      </c>
      <c r="G13" s="102" t="n">
        <f aca="false">E13-F13</f>
        <v>7</v>
      </c>
      <c r="H13" s="0"/>
      <c r="I13" s="97" t="n">
        <v>13</v>
      </c>
      <c r="J13" s="99" t="s">
        <v>214</v>
      </c>
      <c r="K13" s="98" t="s">
        <v>163</v>
      </c>
      <c r="L13" s="99" t="n">
        <v>82</v>
      </c>
      <c r="M13" s="103" t="n">
        <v>72</v>
      </c>
      <c r="N13" s="104" t="n">
        <f aca="false">M13-L13</f>
        <v>-10</v>
      </c>
    </row>
    <row r="14" customFormat="false" ht="15" hidden="false" customHeight="false" outlineLevel="0" collapsed="false">
      <c r="A14" s="0"/>
      <c r="B14" s="97" t="n">
        <v>12</v>
      </c>
      <c r="C14" s="98" t="s">
        <v>160</v>
      </c>
      <c r="D14" s="99" t="s">
        <v>236</v>
      </c>
      <c r="E14" s="100" t="n">
        <v>84</v>
      </c>
      <c r="F14" s="101" t="n">
        <v>80</v>
      </c>
      <c r="G14" s="102" t="n">
        <f aca="false">E14-F14</f>
        <v>4</v>
      </c>
      <c r="H14" s="0"/>
      <c r="I14" s="97" t="n">
        <v>15</v>
      </c>
      <c r="J14" s="99" t="s">
        <v>237</v>
      </c>
      <c r="K14" s="98" t="s">
        <v>163</v>
      </c>
      <c r="L14" s="99" t="n">
        <v>89</v>
      </c>
      <c r="M14" s="103" t="n">
        <v>55</v>
      </c>
      <c r="N14" s="104" t="n">
        <f aca="false">M14-L14</f>
        <v>-34</v>
      </c>
    </row>
    <row r="15" customFormat="false" ht="15" hidden="false" customHeight="false" outlineLevel="0" collapsed="false">
      <c r="A15" s="0"/>
      <c r="B15" s="97" t="n">
        <v>14</v>
      </c>
      <c r="C15" s="98" t="s">
        <v>160</v>
      </c>
      <c r="D15" s="99" t="s">
        <v>177</v>
      </c>
      <c r="E15" s="100" t="n">
        <v>61</v>
      </c>
      <c r="F15" s="101" t="n">
        <v>77</v>
      </c>
      <c r="G15" s="102" t="n">
        <f aca="false">E15-F15</f>
        <v>-16</v>
      </c>
      <c r="H15" s="0"/>
      <c r="I15" s="97" t="n">
        <v>17</v>
      </c>
      <c r="J15" s="99" t="s">
        <v>238</v>
      </c>
      <c r="K15" s="98" t="s">
        <v>163</v>
      </c>
      <c r="L15" s="99" t="n">
        <v>101</v>
      </c>
      <c r="M15" s="103" t="n">
        <v>74</v>
      </c>
      <c r="N15" s="104" t="n">
        <f aca="false">M15-L15</f>
        <v>-27</v>
      </c>
    </row>
    <row r="16" customFormat="false" ht="15" hidden="false" customHeight="false" outlineLevel="0" collapsed="false">
      <c r="A16" s="0"/>
      <c r="B16" s="97" t="n">
        <v>16</v>
      </c>
      <c r="C16" s="98" t="s">
        <v>160</v>
      </c>
      <c r="D16" s="99" t="s">
        <v>239</v>
      </c>
      <c r="E16" s="100" t="n">
        <v>74</v>
      </c>
      <c r="F16" s="101" t="n">
        <v>71</v>
      </c>
      <c r="G16" s="102" t="n">
        <f aca="false">E16-F16</f>
        <v>3</v>
      </c>
      <c r="H16" s="0"/>
      <c r="I16" s="97" t="n">
        <v>19</v>
      </c>
      <c r="J16" s="99" t="s">
        <v>240</v>
      </c>
      <c r="K16" s="98" t="s">
        <v>163</v>
      </c>
      <c r="L16" s="99" t="n">
        <v>87</v>
      </c>
      <c r="M16" s="103" t="n">
        <v>62</v>
      </c>
      <c r="N16" s="104" t="n">
        <f aca="false">M16-L16</f>
        <v>-25</v>
      </c>
    </row>
    <row r="17" customFormat="false" ht="15" hidden="false" customHeight="false" outlineLevel="0" collapsed="false">
      <c r="A17" s="0"/>
      <c r="B17" s="97" t="n">
        <v>18</v>
      </c>
      <c r="C17" s="98" t="s">
        <v>160</v>
      </c>
      <c r="D17" s="99" t="s">
        <v>166</v>
      </c>
      <c r="E17" s="100" t="n">
        <v>78</v>
      </c>
      <c r="F17" s="101" t="n">
        <v>76</v>
      </c>
      <c r="G17" s="102" t="n">
        <f aca="false">E17-F17</f>
        <v>2</v>
      </c>
      <c r="H17" s="0"/>
      <c r="I17" s="97" t="n">
        <v>20</v>
      </c>
      <c r="J17" s="99" t="s">
        <v>241</v>
      </c>
      <c r="K17" s="98" t="s">
        <v>163</v>
      </c>
      <c r="L17" s="99" t="n">
        <v>103</v>
      </c>
      <c r="M17" s="103" t="n">
        <v>78</v>
      </c>
      <c r="N17" s="104" t="n">
        <f aca="false">M17-L17</f>
        <v>-25</v>
      </c>
    </row>
    <row r="18" customFormat="false" ht="15" hidden="false" customHeight="false" outlineLevel="0" collapsed="false">
      <c r="A18" s="0"/>
      <c r="B18" s="97" t="n">
        <v>21</v>
      </c>
      <c r="C18" s="98" t="s">
        <v>160</v>
      </c>
      <c r="D18" s="99" t="s">
        <v>204</v>
      </c>
      <c r="E18" s="100" t="n">
        <v>86</v>
      </c>
      <c r="F18" s="101" t="n">
        <v>82</v>
      </c>
      <c r="G18" s="102" t="n">
        <f aca="false">E18-F18</f>
        <v>4</v>
      </c>
      <c r="H18" s="0"/>
      <c r="I18" s="97" t="n">
        <v>22</v>
      </c>
      <c r="J18" s="99" t="s">
        <v>242</v>
      </c>
      <c r="K18" s="98" t="s">
        <v>163</v>
      </c>
      <c r="L18" s="99" t="n">
        <v>82</v>
      </c>
      <c r="M18" s="103" t="n">
        <v>67</v>
      </c>
      <c r="N18" s="104" t="n">
        <f aca="false">M18-L18</f>
        <v>-15</v>
      </c>
    </row>
    <row r="19" customFormat="false" ht="15" hidden="false" customHeight="false" outlineLevel="0" collapsed="false">
      <c r="A19" s="0"/>
      <c r="B19" s="97"/>
      <c r="C19" s="98"/>
      <c r="D19" s="99"/>
      <c r="E19" s="100"/>
      <c r="F19" s="101"/>
      <c r="G19" s="102"/>
      <c r="H19" s="0"/>
      <c r="I19" s="97"/>
      <c r="J19" s="99"/>
      <c r="K19" s="98"/>
      <c r="L19" s="99"/>
      <c r="M19" s="103"/>
      <c r="N19" s="104"/>
    </row>
    <row r="20" customFormat="false" ht="15" hidden="false" customHeight="false" outlineLevel="0" collapsed="false">
      <c r="A20" s="0"/>
      <c r="B20" s="97"/>
      <c r="C20" s="98"/>
      <c r="D20" s="99"/>
      <c r="E20" s="100"/>
      <c r="F20" s="101"/>
      <c r="G20" s="102"/>
      <c r="H20" s="0"/>
      <c r="I20" s="97"/>
      <c r="J20" s="99"/>
      <c r="K20" s="98"/>
      <c r="L20" s="99"/>
      <c r="M20" s="103"/>
      <c r="N20" s="104"/>
    </row>
    <row r="21" customFormat="false" ht="15" hidden="false" customHeight="false" outlineLevel="0" collapsed="false">
      <c r="A21" s="0"/>
      <c r="B21" s="97"/>
      <c r="C21" s="98"/>
      <c r="D21" s="99"/>
      <c r="E21" s="100"/>
      <c r="F21" s="101"/>
      <c r="G21" s="102"/>
      <c r="H21" s="0"/>
      <c r="I21" s="97"/>
      <c r="J21" s="99"/>
      <c r="K21" s="98"/>
      <c r="L21" s="99"/>
      <c r="M21" s="103"/>
      <c r="N21" s="104"/>
    </row>
    <row r="22" customFormat="false" ht="15" hidden="false" customHeight="false" outlineLevel="0" collapsed="false">
      <c r="A22" s="0"/>
      <c r="B22" s="97"/>
      <c r="C22" s="98"/>
      <c r="D22" s="99"/>
      <c r="E22" s="100"/>
      <c r="F22" s="101"/>
      <c r="G22" s="102"/>
      <c r="H22" s="0"/>
      <c r="I22" s="97"/>
      <c r="J22" s="99"/>
      <c r="K22" s="98"/>
      <c r="L22" s="99"/>
      <c r="M22" s="103"/>
      <c r="N22" s="104"/>
    </row>
    <row r="23" customFormat="false" ht="15" hidden="false" customHeight="false" outlineLevel="0" collapsed="false">
      <c r="A23" s="0"/>
      <c r="B23" s="97"/>
      <c r="C23" s="98"/>
      <c r="D23" s="99"/>
      <c r="E23" s="100"/>
      <c r="F23" s="101"/>
      <c r="G23" s="102"/>
      <c r="H23" s="0"/>
      <c r="I23" s="97"/>
      <c r="J23" s="99"/>
      <c r="K23" s="98"/>
      <c r="L23" s="99"/>
      <c r="M23" s="103"/>
      <c r="N23" s="104"/>
    </row>
    <row r="24" customFormat="false" ht="15" hidden="false" customHeight="false" outlineLevel="0" collapsed="false">
      <c r="A24" s="0"/>
      <c r="B24" s="97"/>
      <c r="C24" s="98"/>
      <c r="D24" s="99"/>
      <c r="E24" s="100"/>
      <c r="F24" s="101"/>
      <c r="G24" s="102"/>
      <c r="H24" s="0"/>
      <c r="I24" s="97"/>
      <c r="J24" s="99"/>
      <c r="K24" s="98"/>
      <c r="L24" s="99"/>
      <c r="M24" s="103"/>
      <c r="N24" s="104"/>
    </row>
    <row r="25" customFormat="false" ht="15" hidden="false" customHeight="false" outlineLevel="0" collapsed="false">
      <c r="A25" s="0"/>
      <c r="B25" s="97"/>
      <c r="C25" s="98"/>
      <c r="D25" s="99"/>
      <c r="E25" s="100"/>
      <c r="F25" s="101"/>
      <c r="G25" s="102"/>
      <c r="H25" s="0"/>
      <c r="I25" s="97"/>
      <c r="J25" s="99"/>
      <c r="K25" s="98"/>
      <c r="L25" s="99"/>
      <c r="M25" s="103"/>
      <c r="N25" s="104"/>
    </row>
    <row r="26" customFormat="false" ht="15" hidden="false" customHeight="false" outlineLevel="0" collapsed="false">
      <c r="A26" s="0"/>
      <c r="B26" s="97"/>
      <c r="C26" s="99"/>
      <c r="D26" s="99"/>
      <c r="E26" s="100"/>
      <c r="F26" s="101"/>
      <c r="G26" s="102"/>
      <c r="H26" s="0"/>
      <c r="I26" s="97"/>
      <c r="J26" s="99"/>
      <c r="K26" s="99"/>
      <c r="L26" s="99"/>
      <c r="M26" s="103"/>
      <c r="N26" s="105"/>
    </row>
    <row r="27" customFormat="false" ht="15.75" hidden="false" customHeight="false" outlineLevel="0" collapsed="false">
      <c r="A27" s="0"/>
      <c r="B27" s="106"/>
      <c r="C27" s="107" t="s">
        <v>108</v>
      </c>
      <c r="D27" s="108"/>
      <c r="E27" s="109" t="n">
        <f aca="false">SUM(E8:E25)</f>
        <v>879</v>
      </c>
      <c r="F27" s="109" t="n">
        <f aca="false">SUM(F8:F25)</f>
        <v>858</v>
      </c>
      <c r="G27" s="110" t="n">
        <f aca="false">SUM(G8:G25)</f>
        <v>21</v>
      </c>
      <c r="H27" s="0"/>
      <c r="I27" s="106"/>
      <c r="J27" s="108"/>
      <c r="K27" s="108"/>
      <c r="L27" s="108" t="n">
        <f aca="false">SUM(L8:L25)</f>
        <v>981</v>
      </c>
      <c r="M27" s="108" t="n">
        <f aca="false">SUM(M8:M25)</f>
        <v>758</v>
      </c>
      <c r="N27" s="111" t="n">
        <f aca="false">SUM(N8:N25)</f>
        <v>-223</v>
      </c>
    </row>
    <row r="28" customFormat="false" ht="7.5" hidden="false" customHeight="true" outlineLevel="0" collapsed="false">
      <c r="A28" s="0"/>
      <c r="B28" s="0"/>
      <c r="C28" s="0"/>
      <c r="D28" s="0"/>
      <c r="E28" s="0"/>
      <c r="F28" s="0"/>
      <c r="G28" s="0"/>
      <c r="H28" s="0"/>
      <c r="I28" s="0"/>
      <c r="J28" s="0"/>
      <c r="K28" s="0"/>
      <c r="L28" s="0"/>
      <c r="M28" s="0"/>
    </row>
    <row r="29" customFormat="false" ht="15.75" hidden="false" customHeight="false" outlineLevel="0" collapsed="false">
      <c r="A29" s="0"/>
      <c r="B29" s="0"/>
      <c r="C29" s="0"/>
      <c r="D29" s="0"/>
      <c r="E29" s="112" t="s">
        <v>180</v>
      </c>
      <c r="F29" s="113" t="s">
        <v>181</v>
      </c>
      <c r="G29" s="0"/>
      <c r="H29" s="0"/>
      <c r="I29" s="0"/>
      <c r="J29" s="114"/>
      <c r="K29" s="115"/>
      <c r="L29" s="93" t="s">
        <v>7</v>
      </c>
      <c r="M29" s="95" t="s">
        <v>8</v>
      </c>
    </row>
    <row r="30" customFormat="false" ht="15" hidden="false" customHeight="false" outlineLevel="0" collapsed="false">
      <c r="A30" s="0"/>
      <c r="B30" s="0"/>
      <c r="C30" s="0"/>
      <c r="D30" s="116" t="s">
        <v>182</v>
      </c>
      <c r="E30" s="117" t="n">
        <f aca="false">E27</f>
        <v>879</v>
      </c>
      <c r="F30" s="118" t="n">
        <f aca="false">E30/$M$5</f>
        <v>79.9090909090909</v>
      </c>
      <c r="G30" s="0"/>
      <c r="H30" s="0"/>
      <c r="I30" s="0"/>
      <c r="J30" s="119" t="s">
        <v>183</v>
      </c>
      <c r="K30" s="99"/>
      <c r="L30" s="120" t="n">
        <v>9</v>
      </c>
      <c r="M30" s="121" t="n">
        <v>2</v>
      </c>
    </row>
    <row r="31" customFormat="false" ht="15.75" hidden="false" customHeight="false" outlineLevel="0" collapsed="false">
      <c r="A31" s="0"/>
      <c r="B31" s="0"/>
      <c r="C31" s="0"/>
      <c r="D31" s="122" t="s">
        <v>184</v>
      </c>
      <c r="E31" s="123" t="n">
        <f aca="false">F27</f>
        <v>858</v>
      </c>
      <c r="F31" s="124" t="n">
        <f aca="false">E31/$M$5</f>
        <v>78</v>
      </c>
      <c r="G31" s="0"/>
      <c r="H31" s="0"/>
      <c r="I31" s="0"/>
      <c r="J31" s="119" t="s">
        <v>185</v>
      </c>
      <c r="K31" s="99"/>
      <c r="L31" s="120" t="n">
        <v>0</v>
      </c>
      <c r="M31" s="121" t="n">
        <v>11</v>
      </c>
    </row>
    <row r="32" customFormat="false" ht="15.75" hidden="false" customHeight="false" outlineLevel="0" collapsed="false">
      <c r="A32" s="89"/>
      <c r="B32" s="89"/>
      <c r="C32" s="89"/>
      <c r="D32" s="116" t="s">
        <v>186</v>
      </c>
      <c r="E32" s="117" t="n">
        <f aca="false">M27</f>
        <v>758</v>
      </c>
      <c r="F32" s="118" t="n">
        <f aca="false">E32/$M$5</f>
        <v>68.9090909090909</v>
      </c>
      <c r="G32" s="89"/>
      <c r="H32" s="89"/>
      <c r="I32" s="89"/>
      <c r="J32" s="125" t="s">
        <v>187</v>
      </c>
      <c r="K32" s="108"/>
      <c r="L32" s="126" t="n">
        <f aca="false">L30+L31</f>
        <v>9</v>
      </c>
      <c r="M32" s="127" t="n">
        <f aca="false">M30+M31</f>
        <v>13</v>
      </c>
    </row>
    <row r="33" customFormat="false" ht="15.75" hidden="false" customHeight="false" outlineLevel="0" collapsed="false">
      <c r="A33" s="89"/>
      <c r="B33" s="128"/>
      <c r="C33" s="89"/>
      <c r="D33" s="129" t="s">
        <v>188</v>
      </c>
      <c r="E33" s="130" t="n">
        <f aca="false">L27</f>
        <v>981</v>
      </c>
      <c r="F33" s="110" t="n">
        <f aca="false">E33/$M$5</f>
        <v>89.1818181818182</v>
      </c>
      <c r="G33" s="89"/>
      <c r="H33" s="89"/>
      <c r="I33" s="89"/>
      <c r="J33" s="131"/>
      <c r="K33" s="132"/>
      <c r="L33" s="133" t="s">
        <v>189</v>
      </c>
      <c r="M33" s="134" t="s">
        <v>190</v>
      </c>
    </row>
    <row r="34" customFormat="false" ht="15" hidden="false" customHeight="false" outlineLevel="0" collapsed="false">
      <c r="A34" s="89"/>
      <c r="B34" s="128"/>
      <c r="C34" s="89"/>
      <c r="D34" s="135" t="s">
        <v>191</v>
      </c>
      <c r="E34" s="136" t="n">
        <f aca="false">E30+E32</f>
        <v>1637</v>
      </c>
      <c r="F34" s="137" t="n">
        <f aca="false">E34/$L$5</f>
        <v>74.4090909090909</v>
      </c>
      <c r="G34" s="89"/>
      <c r="H34" s="89"/>
      <c r="I34" s="89"/>
      <c r="J34" s="154" t="s">
        <v>192</v>
      </c>
      <c r="K34" s="139"/>
      <c r="L34" s="140" t="n">
        <v>11</v>
      </c>
      <c r="M34" s="141" t="n">
        <v>16</v>
      </c>
    </row>
    <row r="35" customFormat="false" ht="15.75" hidden="false" customHeight="false" outlineLevel="0" collapsed="false">
      <c r="A35" s="89"/>
      <c r="B35" s="128"/>
      <c r="C35" s="89"/>
      <c r="D35" s="129" t="s">
        <v>193</v>
      </c>
      <c r="E35" s="130" t="n">
        <f aca="false">E31+E33</f>
        <v>1839</v>
      </c>
      <c r="F35" s="110" t="n">
        <f aca="false">E35/$L$5</f>
        <v>83.5909090909091</v>
      </c>
      <c r="G35" s="89"/>
      <c r="H35" s="89"/>
      <c r="I35" s="89"/>
      <c r="J35" s="155" t="s">
        <v>194</v>
      </c>
      <c r="K35" s="108"/>
      <c r="L35" s="143" t="n">
        <v>0</v>
      </c>
      <c r="M35" s="144" t="n">
        <v>39</v>
      </c>
    </row>
    <row r="36" customFormat="false" ht="15.75" hidden="false" customHeight="false" outlineLevel="0" collapsed="false">
      <c r="A36" s="89"/>
      <c r="B36" s="128"/>
      <c r="C36" s="89"/>
      <c r="D36" s="145"/>
      <c r="E36" s="146"/>
      <c r="F36" s="146"/>
      <c r="G36" s="89"/>
      <c r="H36" s="89"/>
      <c r="I36" s="89"/>
      <c r="J36" s="0"/>
      <c r="K36" s="0"/>
    </row>
    <row r="37" customFormat="false" ht="15.75" hidden="false" customHeight="false" outlineLevel="0" collapsed="false">
      <c r="C37" s="86" t="s">
        <v>195</v>
      </c>
      <c r="D37" s="147" t="s">
        <v>196</v>
      </c>
      <c r="E37" s="147"/>
      <c r="F37" s="147"/>
      <c r="G37" s="147"/>
      <c r="H37" s="147"/>
      <c r="I37" s="147"/>
      <c r="J37" s="147"/>
      <c r="K37" s="147"/>
    </row>
    <row r="38" customFormat="false" ht="15.75" hidden="false" customHeight="true" outlineLevel="0" collapsed="false">
      <c r="C38" s="148" t="s">
        <v>197</v>
      </c>
      <c r="D38" s="149" t="s">
        <v>243</v>
      </c>
      <c r="E38" s="149"/>
      <c r="F38" s="149"/>
      <c r="G38" s="149"/>
      <c r="H38" s="149"/>
      <c r="I38" s="149"/>
      <c r="J38" s="149"/>
      <c r="K38" s="149"/>
    </row>
    <row r="39" customFormat="false" ht="15.75" hidden="false" customHeight="false" outlineLevel="0" collapsed="false">
      <c r="C39" s="148"/>
      <c r="D39" s="149"/>
      <c r="E39" s="149"/>
      <c r="F39" s="149"/>
      <c r="G39" s="149"/>
      <c r="H39" s="149"/>
      <c r="I39" s="149"/>
      <c r="J39" s="149"/>
      <c r="K39" s="149"/>
    </row>
    <row r="40" customFormat="false" ht="15.75" hidden="false" customHeight="false" outlineLevel="0" collapsed="false">
      <c r="C40" s="148"/>
      <c r="D40" s="149"/>
      <c r="E40" s="149"/>
      <c r="F40" s="149"/>
      <c r="G40" s="149"/>
      <c r="H40" s="149"/>
      <c r="I40" s="149"/>
      <c r="J40" s="149"/>
      <c r="K40" s="149"/>
    </row>
  </sheetData>
  <mergeCells count="6">
    <mergeCell ref="B1:N2"/>
    <mergeCell ref="C7:D7"/>
    <mergeCell ref="J7:K7"/>
    <mergeCell ref="D37:K37"/>
    <mergeCell ref="C38:C40"/>
    <mergeCell ref="D38:K40"/>
  </mergeCells>
  <printOptions headings="false" gridLines="false" gridLinesSet="true" horizontalCentered="false" verticalCentered="false"/>
  <pageMargins left="0.315277777777778" right="0.315277777777778" top="0.157638888888889" bottom="0.157638888888889" header="0.511805555555555" footer="0.511805555555555"/>
  <pageSetup paperSize="77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4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M25" activeCellId="0" sqref="M25"/>
    </sheetView>
  </sheetViews>
  <sheetFormatPr defaultRowHeight="15"/>
  <cols>
    <col collapsed="false" hidden="false" max="1" min="1" style="82" width="1.70918367346939"/>
    <col collapsed="false" hidden="false" max="2" min="2" style="82" width="4.42857142857143"/>
    <col collapsed="false" hidden="false" max="3" min="3" style="82" width="15"/>
    <col collapsed="false" hidden="false" max="4" min="4" style="82" width="33.2908163265306"/>
    <col collapsed="false" hidden="false" max="5" min="5" style="82" width="4.70918367346939"/>
    <col collapsed="false" hidden="false" max="6" min="6" style="82" width="5.13775510204082"/>
    <col collapsed="false" hidden="false" max="7" min="7" style="82" width="5.85714285714286"/>
    <col collapsed="false" hidden="false" max="8" min="8" style="82" width="3.41836734693878"/>
    <col collapsed="false" hidden="false" max="9" min="9" style="82" width="4.86224489795918"/>
    <col collapsed="false" hidden="false" max="10" min="10" style="82" width="26"/>
    <col collapsed="false" hidden="false" max="11" min="11" style="82" width="15"/>
    <col collapsed="false" hidden="false" max="13" min="12" style="82" width="4.42857142857143"/>
    <col collapsed="false" hidden="false" max="14" min="14" style="82" width="5.28061224489796"/>
    <col collapsed="false" hidden="false" max="1025" min="15" style="82" width="10.8520408163265"/>
  </cols>
  <sheetData>
    <row r="1" customFormat="false" ht="15" hidden="false" customHeight="false" outlineLevel="0" collapsed="false">
      <c r="A1" s="0"/>
      <c r="B1" s="156" t="s">
        <v>244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customFormat="false" ht="15.75" hidden="false" customHeight="false" outlineLevel="0" collapsed="false">
      <c r="A2" s="0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customFormat="false" ht="4.5" hidden="false" customHeight="true" outlineLevel="0" collapsed="false">
      <c r="A3" s="0"/>
      <c r="B3" s="0"/>
      <c r="C3" s="0"/>
      <c r="D3" s="0"/>
      <c r="E3" s="0"/>
      <c r="F3" s="0"/>
      <c r="G3" s="0"/>
      <c r="H3" s="0"/>
      <c r="I3" s="0"/>
      <c r="J3" s="0"/>
      <c r="K3" s="0"/>
      <c r="L3" s="0"/>
      <c r="M3" s="0"/>
      <c r="N3" s="0"/>
    </row>
    <row r="4" customFormat="false" ht="15.75" hidden="false" customHeight="false" outlineLevel="0" collapsed="false">
      <c r="A4" s="0"/>
      <c r="B4" s="0"/>
      <c r="C4" s="84" t="s">
        <v>150</v>
      </c>
      <c r="D4" s="85" t="s">
        <v>151</v>
      </c>
      <c r="E4" s="0"/>
      <c r="F4" s="0"/>
      <c r="G4" s="0"/>
      <c r="H4" s="0"/>
      <c r="I4" s="0"/>
      <c r="J4" s="0"/>
      <c r="K4" s="86" t="s">
        <v>152</v>
      </c>
      <c r="L4" s="87" t="s">
        <v>245</v>
      </c>
      <c r="M4" s="0"/>
      <c r="N4" s="0"/>
    </row>
    <row r="5" customFormat="false" ht="15.75" hidden="false" customHeight="false" outlineLevel="0" collapsed="false">
      <c r="A5" s="0"/>
      <c r="B5" s="0"/>
      <c r="C5" s="88"/>
      <c r="D5" s="89"/>
      <c r="E5" s="0"/>
      <c r="F5" s="0"/>
      <c r="G5" s="0"/>
      <c r="H5" s="0"/>
      <c r="I5" s="0"/>
      <c r="J5" s="0"/>
      <c r="K5" s="86" t="s">
        <v>154</v>
      </c>
      <c r="L5" s="87" t="n">
        <v>22</v>
      </c>
      <c r="M5" s="90" t="n">
        <v>11</v>
      </c>
      <c r="N5" s="0"/>
    </row>
    <row r="6" customFormat="false" ht="3" hidden="false" customHeight="true" outlineLevel="0" collapsed="false">
      <c r="A6" s="0"/>
      <c r="B6" s="0"/>
      <c r="C6" s="0"/>
      <c r="D6" s="0"/>
      <c r="E6" s="0"/>
      <c r="F6" s="0"/>
      <c r="G6" s="0"/>
      <c r="H6" s="0"/>
      <c r="I6" s="0"/>
      <c r="J6" s="0"/>
      <c r="K6" s="0"/>
      <c r="L6" s="0"/>
      <c r="M6" s="0"/>
      <c r="N6" s="0"/>
    </row>
    <row r="7" customFormat="false" ht="15" hidden="false" customHeight="true" outlineLevel="0" collapsed="false">
      <c r="A7" s="0"/>
      <c r="B7" s="91" t="s">
        <v>155</v>
      </c>
      <c r="C7" s="92" t="s">
        <v>156</v>
      </c>
      <c r="D7" s="92"/>
      <c r="E7" s="93" t="s">
        <v>157</v>
      </c>
      <c r="F7" s="94" t="s">
        <v>158</v>
      </c>
      <c r="G7" s="95" t="s">
        <v>115</v>
      </c>
      <c r="H7" s="96"/>
      <c r="I7" s="91" t="s">
        <v>155</v>
      </c>
      <c r="J7" s="92" t="s">
        <v>159</v>
      </c>
      <c r="K7" s="92"/>
      <c r="L7" s="93" t="s">
        <v>158</v>
      </c>
      <c r="M7" s="94" t="s">
        <v>157</v>
      </c>
      <c r="N7" s="95" t="s">
        <v>115</v>
      </c>
    </row>
    <row r="8" customFormat="false" ht="15" hidden="false" customHeight="false" outlineLevel="0" collapsed="false">
      <c r="A8" s="0"/>
      <c r="B8" s="97" t="n">
        <v>2</v>
      </c>
      <c r="C8" s="98" t="s">
        <v>160</v>
      </c>
      <c r="D8" s="99" t="s">
        <v>246</v>
      </c>
      <c r="E8" s="100" t="n">
        <v>101</v>
      </c>
      <c r="F8" s="101" t="n">
        <v>71</v>
      </c>
      <c r="G8" s="102" t="n">
        <f aca="false">E8-F8</f>
        <v>30</v>
      </c>
      <c r="H8" s="0"/>
      <c r="I8" s="97" t="n">
        <v>1</v>
      </c>
      <c r="J8" s="99" t="s">
        <v>212</v>
      </c>
      <c r="K8" s="98" t="s">
        <v>163</v>
      </c>
      <c r="L8" s="99" t="n">
        <v>95</v>
      </c>
      <c r="M8" s="103" t="n">
        <v>92</v>
      </c>
      <c r="N8" s="104" t="n">
        <f aca="false">M8-L8</f>
        <v>-3</v>
      </c>
    </row>
    <row r="9" customFormat="false" ht="15" hidden="false" customHeight="false" outlineLevel="0" collapsed="false">
      <c r="A9" s="0"/>
      <c r="B9" s="97" t="n">
        <v>3</v>
      </c>
      <c r="C9" s="98" t="s">
        <v>160</v>
      </c>
      <c r="D9" s="99" t="s">
        <v>247</v>
      </c>
      <c r="E9" s="100" t="n">
        <v>85</v>
      </c>
      <c r="F9" s="101" t="n">
        <v>72</v>
      </c>
      <c r="G9" s="102" t="n">
        <f aca="false">E9-F9</f>
        <v>13</v>
      </c>
      <c r="H9" s="0"/>
      <c r="I9" s="97" t="n">
        <v>4</v>
      </c>
      <c r="J9" s="99" t="s">
        <v>248</v>
      </c>
      <c r="K9" s="98" t="s">
        <v>163</v>
      </c>
      <c r="L9" s="99" t="n">
        <v>73</v>
      </c>
      <c r="M9" s="103" t="n">
        <v>92</v>
      </c>
      <c r="N9" s="104" t="n">
        <f aca="false">M9-L9</f>
        <v>19</v>
      </c>
    </row>
    <row r="10" customFormat="false" ht="15" hidden="false" customHeight="false" outlineLevel="0" collapsed="false">
      <c r="A10" s="0"/>
      <c r="B10" s="97" t="n">
        <v>5</v>
      </c>
      <c r="C10" s="98" t="s">
        <v>160</v>
      </c>
      <c r="D10" s="99" t="s">
        <v>249</v>
      </c>
      <c r="E10" s="100" t="n">
        <v>101</v>
      </c>
      <c r="F10" s="101" t="n">
        <v>79</v>
      </c>
      <c r="G10" s="102" t="n">
        <f aca="false">E10-F10</f>
        <v>22</v>
      </c>
      <c r="H10" s="0"/>
      <c r="I10" s="97" t="n">
        <v>6</v>
      </c>
      <c r="J10" s="99" t="s">
        <v>250</v>
      </c>
      <c r="K10" s="98" t="s">
        <v>163</v>
      </c>
      <c r="L10" s="99" t="n">
        <v>62</v>
      </c>
      <c r="M10" s="103" t="n">
        <v>58</v>
      </c>
      <c r="N10" s="104" t="n">
        <f aca="false">M10-L10</f>
        <v>-4</v>
      </c>
    </row>
    <row r="11" customFormat="false" ht="15" hidden="false" customHeight="false" outlineLevel="0" collapsed="false">
      <c r="A11" s="0"/>
      <c r="B11" s="97" t="n">
        <v>7</v>
      </c>
      <c r="C11" s="98" t="s">
        <v>160</v>
      </c>
      <c r="D11" s="99" t="s">
        <v>251</v>
      </c>
      <c r="E11" s="100" t="n">
        <v>100</v>
      </c>
      <c r="F11" s="101" t="n">
        <v>58</v>
      </c>
      <c r="G11" s="102" t="n">
        <f aca="false">E11-F11</f>
        <v>42</v>
      </c>
      <c r="H11" s="0"/>
      <c r="I11" s="97" t="n">
        <v>8</v>
      </c>
      <c r="J11" s="99" t="s">
        <v>252</v>
      </c>
      <c r="K11" s="98" t="s">
        <v>163</v>
      </c>
      <c r="L11" s="99" t="n">
        <v>82</v>
      </c>
      <c r="M11" s="103" t="n">
        <v>110</v>
      </c>
      <c r="N11" s="104" t="n">
        <f aca="false">M11-L11</f>
        <v>28</v>
      </c>
    </row>
    <row r="12" customFormat="false" ht="15" hidden="false" customHeight="false" outlineLevel="0" collapsed="false">
      <c r="A12" s="0"/>
      <c r="B12" s="97" t="n">
        <v>9</v>
      </c>
      <c r="C12" s="98" t="s">
        <v>160</v>
      </c>
      <c r="D12" s="99" t="s">
        <v>253</v>
      </c>
      <c r="E12" s="100" t="n">
        <v>103</v>
      </c>
      <c r="F12" s="101" t="n">
        <v>65</v>
      </c>
      <c r="G12" s="102" t="n">
        <f aca="false">E12-F12</f>
        <v>38</v>
      </c>
      <c r="H12" s="0"/>
      <c r="I12" s="97" t="n">
        <v>10</v>
      </c>
      <c r="J12" s="99" t="s">
        <v>254</v>
      </c>
      <c r="K12" s="98" t="s">
        <v>163</v>
      </c>
      <c r="L12" s="99" t="n">
        <v>98</v>
      </c>
      <c r="M12" s="103" t="n">
        <v>71</v>
      </c>
      <c r="N12" s="104" t="n">
        <f aca="false">M12-L12</f>
        <v>-27</v>
      </c>
    </row>
    <row r="13" customFormat="false" ht="15" hidden="false" customHeight="false" outlineLevel="0" collapsed="false">
      <c r="A13" s="0"/>
      <c r="B13" s="97" t="n">
        <v>11</v>
      </c>
      <c r="C13" s="98" t="s">
        <v>160</v>
      </c>
      <c r="D13" s="99" t="s">
        <v>255</v>
      </c>
      <c r="E13" s="100" t="n">
        <v>87</v>
      </c>
      <c r="F13" s="101" t="n">
        <v>69</v>
      </c>
      <c r="G13" s="102" t="n">
        <f aca="false">E13-F13</f>
        <v>18</v>
      </c>
      <c r="H13" s="0"/>
      <c r="I13" s="97" t="n">
        <v>13</v>
      </c>
      <c r="J13" s="99" t="s">
        <v>256</v>
      </c>
      <c r="K13" s="98" t="s">
        <v>163</v>
      </c>
      <c r="L13" s="99" t="n">
        <v>75</v>
      </c>
      <c r="M13" s="103" t="n">
        <v>63</v>
      </c>
      <c r="N13" s="104" t="n">
        <f aca="false">M13-L13</f>
        <v>-12</v>
      </c>
    </row>
    <row r="14" customFormat="false" ht="15" hidden="false" customHeight="false" outlineLevel="0" collapsed="false">
      <c r="A14" s="0"/>
      <c r="B14" s="97" t="n">
        <v>12</v>
      </c>
      <c r="C14" s="98" t="s">
        <v>160</v>
      </c>
      <c r="D14" s="99" t="s">
        <v>212</v>
      </c>
      <c r="E14" s="100" t="n">
        <v>104</v>
      </c>
      <c r="F14" s="101" t="n">
        <v>59</v>
      </c>
      <c r="G14" s="102" t="n">
        <f aca="false">E14-F14</f>
        <v>45</v>
      </c>
      <c r="H14" s="0"/>
      <c r="I14" s="97" t="n">
        <v>14</v>
      </c>
      <c r="J14" s="99" t="s">
        <v>257</v>
      </c>
      <c r="K14" s="98" t="s">
        <v>163</v>
      </c>
      <c r="L14" s="99" t="n">
        <v>88</v>
      </c>
      <c r="M14" s="103" t="n">
        <v>86</v>
      </c>
      <c r="N14" s="104" t="n">
        <f aca="false">M14-L14</f>
        <v>-2</v>
      </c>
    </row>
    <row r="15" customFormat="false" ht="15" hidden="false" customHeight="false" outlineLevel="0" collapsed="false">
      <c r="A15" s="0"/>
      <c r="B15" s="97" t="n">
        <v>15</v>
      </c>
      <c r="C15" s="98" t="s">
        <v>160</v>
      </c>
      <c r="D15" s="99" t="s">
        <v>248</v>
      </c>
      <c r="E15" s="100" t="n">
        <v>105</v>
      </c>
      <c r="F15" s="101" t="n">
        <v>43</v>
      </c>
      <c r="G15" s="102" t="n">
        <f aca="false">E15-F15</f>
        <v>62</v>
      </c>
      <c r="H15" s="0"/>
      <c r="I15" s="97" t="n">
        <v>16</v>
      </c>
      <c r="J15" s="99" t="s">
        <v>258</v>
      </c>
      <c r="K15" s="98" t="s">
        <v>163</v>
      </c>
      <c r="L15" s="99" t="n">
        <v>66</v>
      </c>
      <c r="M15" s="103" t="n">
        <v>79</v>
      </c>
      <c r="N15" s="104" t="n">
        <f aca="false">M15-L15</f>
        <v>13</v>
      </c>
    </row>
    <row r="16" customFormat="false" ht="15" hidden="false" customHeight="false" outlineLevel="0" collapsed="false">
      <c r="A16" s="0"/>
      <c r="B16" s="97" t="n">
        <v>17</v>
      </c>
      <c r="C16" s="98" t="s">
        <v>160</v>
      </c>
      <c r="D16" s="99" t="s">
        <v>259</v>
      </c>
      <c r="E16" s="100" t="n">
        <v>82</v>
      </c>
      <c r="F16" s="101" t="n">
        <v>57</v>
      </c>
      <c r="G16" s="102" t="n">
        <f aca="false">E16-F16</f>
        <v>25</v>
      </c>
      <c r="H16" s="0"/>
      <c r="I16" s="97" t="n">
        <v>18</v>
      </c>
      <c r="J16" s="99" t="s">
        <v>260</v>
      </c>
      <c r="K16" s="98" t="s">
        <v>163</v>
      </c>
      <c r="L16" s="99" t="n">
        <v>66</v>
      </c>
      <c r="M16" s="103" t="n">
        <v>92</v>
      </c>
      <c r="N16" s="104" t="n">
        <f aca="false">M16-L16</f>
        <v>26</v>
      </c>
    </row>
    <row r="17" customFormat="false" ht="15" hidden="false" customHeight="false" outlineLevel="0" collapsed="false">
      <c r="A17" s="0"/>
      <c r="B17" s="97" t="n">
        <v>19</v>
      </c>
      <c r="C17" s="98" t="s">
        <v>160</v>
      </c>
      <c r="D17" s="99" t="s">
        <v>252</v>
      </c>
      <c r="E17" s="100" t="n">
        <v>79</v>
      </c>
      <c r="F17" s="101" t="n">
        <v>88</v>
      </c>
      <c r="G17" s="102" t="n">
        <f aca="false">E17-F17</f>
        <v>-9</v>
      </c>
      <c r="H17" s="0"/>
      <c r="I17" s="97" t="n">
        <v>20</v>
      </c>
      <c r="J17" s="99" t="s">
        <v>261</v>
      </c>
      <c r="K17" s="98" t="s">
        <v>163</v>
      </c>
      <c r="L17" s="99" t="n">
        <v>102</v>
      </c>
      <c r="M17" s="103" t="n">
        <v>97</v>
      </c>
      <c r="N17" s="104" t="n">
        <f aca="false">M17-L17</f>
        <v>-5</v>
      </c>
    </row>
    <row r="18" customFormat="false" ht="15" hidden="false" customHeight="false" outlineLevel="0" collapsed="false">
      <c r="A18" s="0"/>
      <c r="B18" s="97" t="n">
        <v>21</v>
      </c>
      <c r="C18" s="98" t="s">
        <v>160</v>
      </c>
      <c r="D18" s="99" t="s">
        <v>262</v>
      </c>
      <c r="E18" s="100" t="n">
        <v>84</v>
      </c>
      <c r="F18" s="101" t="n">
        <v>52</v>
      </c>
      <c r="G18" s="102" t="n">
        <f aca="false">E18-F18</f>
        <v>32</v>
      </c>
      <c r="H18" s="0"/>
      <c r="I18" s="97" t="n">
        <v>22</v>
      </c>
      <c r="J18" s="99" t="s">
        <v>263</v>
      </c>
      <c r="K18" s="98" t="s">
        <v>163</v>
      </c>
      <c r="L18" s="99" t="n">
        <v>82</v>
      </c>
      <c r="M18" s="103" t="n">
        <v>80</v>
      </c>
      <c r="N18" s="104" t="n">
        <f aca="false">M18-L18</f>
        <v>-2</v>
      </c>
    </row>
    <row r="19" customFormat="false" ht="15" hidden="false" customHeight="false" outlineLevel="0" collapsed="false">
      <c r="A19" s="0"/>
      <c r="B19" s="97"/>
      <c r="C19" s="98"/>
      <c r="D19" s="99"/>
      <c r="E19" s="100"/>
      <c r="F19" s="101"/>
      <c r="G19" s="102"/>
      <c r="H19" s="0"/>
      <c r="I19" s="97"/>
      <c r="J19" s="99"/>
      <c r="K19" s="98"/>
      <c r="L19" s="99"/>
      <c r="M19" s="103"/>
      <c r="N19" s="104"/>
    </row>
    <row r="20" customFormat="false" ht="15" hidden="false" customHeight="false" outlineLevel="0" collapsed="false">
      <c r="A20" s="0"/>
      <c r="B20" s="97"/>
      <c r="C20" s="98"/>
      <c r="D20" s="99"/>
      <c r="E20" s="100"/>
      <c r="F20" s="101"/>
      <c r="G20" s="102"/>
      <c r="H20" s="0"/>
      <c r="I20" s="97"/>
      <c r="J20" s="99"/>
      <c r="K20" s="98"/>
      <c r="L20" s="99"/>
      <c r="M20" s="103"/>
      <c r="N20" s="104"/>
    </row>
    <row r="21" customFormat="false" ht="15" hidden="false" customHeight="false" outlineLevel="0" collapsed="false">
      <c r="A21" s="0"/>
      <c r="B21" s="97"/>
      <c r="C21" s="98"/>
      <c r="D21" s="99"/>
      <c r="E21" s="100"/>
      <c r="F21" s="101"/>
      <c r="G21" s="102"/>
      <c r="H21" s="0"/>
      <c r="I21" s="97"/>
      <c r="J21" s="99"/>
      <c r="K21" s="98"/>
      <c r="L21" s="99"/>
      <c r="M21" s="103"/>
      <c r="N21" s="104"/>
    </row>
    <row r="22" customFormat="false" ht="15" hidden="false" customHeight="false" outlineLevel="0" collapsed="false">
      <c r="A22" s="0"/>
      <c r="B22" s="97"/>
      <c r="C22" s="98"/>
      <c r="D22" s="99"/>
      <c r="E22" s="100"/>
      <c r="F22" s="101"/>
      <c r="G22" s="102"/>
      <c r="H22" s="0"/>
      <c r="I22" s="97"/>
      <c r="J22" s="99"/>
      <c r="K22" s="98"/>
      <c r="L22" s="99"/>
      <c r="M22" s="103"/>
      <c r="N22" s="104"/>
    </row>
    <row r="23" customFormat="false" ht="15" hidden="false" customHeight="false" outlineLevel="0" collapsed="false">
      <c r="A23" s="0"/>
      <c r="B23" s="97"/>
      <c r="C23" s="98"/>
      <c r="D23" s="99"/>
      <c r="E23" s="100"/>
      <c r="F23" s="101"/>
      <c r="G23" s="102"/>
      <c r="H23" s="0"/>
      <c r="I23" s="97"/>
      <c r="J23" s="99"/>
      <c r="K23" s="98"/>
      <c r="L23" s="99"/>
      <c r="M23" s="103"/>
      <c r="N23" s="104"/>
    </row>
    <row r="24" customFormat="false" ht="15" hidden="false" customHeight="false" outlineLevel="0" collapsed="false">
      <c r="A24" s="0"/>
      <c r="B24" s="97"/>
      <c r="C24" s="98"/>
      <c r="D24" s="99"/>
      <c r="E24" s="100"/>
      <c r="F24" s="101"/>
      <c r="G24" s="102"/>
      <c r="H24" s="0"/>
      <c r="I24" s="97"/>
      <c r="J24" s="99"/>
      <c r="K24" s="98"/>
      <c r="L24" s="99"/>
      <c r="M24" s="103"/>
      <c r="N24" s="104"/>
    </row>
    <row r="25" customFormat="false" ht="15" hidden="false" customHeight="false" outlineLevel="0" collapsed="false">
      <c r="A25" s="0"/>
      <c r="B25" s="97"/>
      <c r="C25" s="98"/>
      <c r="D25" s="99"/>
      <c r="E25" s="100"/>
      <c r="F25" s="101"/>
      <c r="G25" s="102"/>
      <c r="H25" s="0"/>
      <c r="I25" s="97"/>
      <c r="J25" s="99"/>
      <c r="K25" s="98"/>
      <c r="L25" s="99"/>
      <c r="M25" s="103"/>
      <c r="N25" s="104"/>
    </row>
    <row r="26" customFormat="false" ht="15" hidden="false" customHeight="false" outlineLevel="0" collapsed="false">
      <c r="A26" s="0"/>
      <c r="B26" s="97"/>
      <c r="C26" s="99"/>
      <c r="D26" s="99"/>
      <c r="E26" s="100"/>
      <c r="F26" s="101"/>
      <c r="G26" s="102"/>
      <c r="H26" s="0"/>
      <c r="I26" s="97"/>
      <c r="J26" s="99"/>
      <c r="K26" s="99"/>
      <c r="L26" s="99"/>
      <c r="M26" s="103"/>
      <c r="N26" s="105"/>
    </row>
    <row r="27" customFormat="false" ht="15.75" hidden="false" customHeight="false" outlineLevel="0" collapsed="false">
      <c r="A27" s="0"/>
      <c r="B27" s="106"/>
      <c r="C27" s="107" t="s">
        <v>108</v>
      </c>
      <c r="D27" s="108"/>
      <c r="E27" s="109" t="n">
        <f aca="false">SUM(E8:E25)</f>
        <v>1031</v>
      </c>
      <c r="F27" s="109" t="n">
        <f aca="false">SUM(F8:F25)</f>
        <v>713</v>
      </c>
      <c r="G27" s="110" t="n">
        <f aca="false">SUM(G8:G25)</f>
        <v>318</v>
      </c>
      <c r="H27" s="0"/>
      <c r="I27" s="106"/>
      <c r="J27" s="108"/>
      <c r="K27" s="108"/>
      <c r="L27" s="108" t="n">
        <f aca="false">SUM(L8:L25)</f>
        <v>889</v>
      </c>
      <c r="M27" s="108" t="n">
        <f aca="false">SUM(M8:M25)</f>
        <v>920</v>
      </c>
      <c r="N27" s="111" t="n">
        <f aca="false">SUM(N8:N25)</f>
        <v>31</v>
      </c>
    </row>
    <row r="28" customFormat="false" ht="7.5" hidden="false" customHeight="true" outlineLevel="0" collapsed="false">
      <c r="A28" s="0"/>
      <c r="B28" s="0"/>
      <c r="C28" s="0"/>
      <c r="D28" s="0"/>
      <c r="E28" s="0"/>
      <c r="F28" s="0"/>
      <c r="G28" s="0"/>
      <c r="H28" s="0"/>
      <c r="I28" s="0"/>
      <c r="J28" s="0"/>
      <c r="K28" s="0"/>
      <c r="L28" s="0"/>
      <c r="M28" s="0"/>
    </row>
    <row r="29" customFormat="false" ht="15.75" hidden="false" customHeight="false" outlineLevel="0" collapsed="false">
      <c r="A29" s="0"/>
      <c r="B29" s="0"/>
      <c r="C29" s="0"/>
      <c r="D29" s="0"/>
      <c r="E29" s="112" t="s">
        <v>180</v>
      </c>
      <c r="F29" s="113" t="s">
        <v>181</v>
      </c>
      <c r="G29" s="0"/>
      <c r="H29" s="0"/>
      <c r="I29" s="0"/>
      <c r="J29" s="114"/>
      <c r="K29" s="115"/>
      <c r="L29" s="93" t="s">
        <v>7</v>
      </c>
      <c r="M29" s="95" t="s">
        <v>8</v>
      </c>
    </row>
    <row r="30" customFormat="false" ht="15" hidden="false" customHeight="false" outlineLevel="0" collapsed="false">
      <c r="A30" s="0"/>
      <c r="B30" s="0"/>
      <c r="C30" s="0"/>
      <c r="D30" s="116" t="s">
        <v>182</v>
      </c>
      <c r="E30" s="117" t="n">
        <f aca="false">E27</f>
        <v>1031</v>
      </c>
      <c r="F30" s="118" t="n">
        <f aca="false">E30/$M$5</f>
        <v>93.7272727272727</v>
      </c>
      <c r="G30" s="0"/>
      <c r="H30" s="0"/>
      <c r="I30" s="0"/>
      <c r="J30" s="119" t="s">
        <v>183</v>
      </c>
      <c r="K30" s="99"/>
      <c r="L30" s="120" t="n">
        <v>10</v>
      </c>
      <c r="M30" s="121" t="n">
        <v>1</v>
      </c>
    </row>
    <row r="31" customFormat="false" ht="15" hidden="false" customHeight="false" outlineLevel="0" collapsed="false">
      <c r="A31" s="0"/>
      <c r="B31" s="0"/>
      <c r="C31" s="0"/>
      <c r="D31" s="157" t="s">
        <v>184</v>
      </c>
      <c r="E31" s="101" t="n">
        <f aca="false">F27</f>
        <v>713</v>
      </c>
      <c r="F31" s="102" t="n">
        <f aca="false">E31/$M$5</f>
        <v>64.8181818181818</v>
      </c>
      <c r="G31" s="0"/>
      <c r="H31" s="0"/>
      <c r="I31" s="0"/>
      <c r="J31" s="119" t="s">
        <v>185</v>
      </c>
      <c r="K31" s="99"/>
      <c r="L31" s="120" t="n">
        <v>4</v>
      </c>
      <c r="M31" s="121" t="n">
        <v>7</v>
      </c>
    </row>
    <row r="32" customFormat="false" ht="15.75" hidden="false" customHeight="false" outlineLevel="0" collapsed="false">
      <c r="A32" s="89"/>
      <c r="B32" s="89"/>
      <c r="C32" s="89"/>
      <c r="D32" s="157" t="s">
        <v>186</v>
      </c>
      <c r="E32" s="101" t="n">
        <f aca="false">M27</f>
        <v>920</v>
      </c>
      <c r="F32" s="102" t="n">
        <f aca="false">E32/$M$5</f>
        <v>83.6363636363636</v>
      </c>
      <c r="G32" s="89"/>
      <c r="H32" s="89"/>
      <c r="I32" s="89"/>
      <c r="J32" s="125" t="s">
        <v>187</v>
      </c>
      <c r="K32" s="108"/>
      <c r="L32" s="126" t="n">
        <f aca="false">L30+L31</f>
        <v>14</v>
      </c>
      <c r="M32" s="127" t="n">
        <f aca="false">M30+M31</f>
        <v>8</v>
      </c>
    </row>
    <row r="33" customFormat="false" ht="15" hidden="false" customHeight="false" outlineLevel="0" collapsed="false">
      <c r="A33" s="89"/>
      <c r="B33" s="128"/>
      <c r="C33" s="89"/>
      <c r="D33" s="157" t="s">
        <v>188</v>
      </c>
      <c r="E33" s="101" t="n">
        <f aca="false">L27</f>
        <v>889</v>
      </c>
      <c r="F33" s="102" t="n">
        <f aca="false">E33/$M$5</f>
        <v>80.8181818181818</v>
      </c>
      <c r="G33" s="89"/>
      <c r="H33" s="89"/>
      <c r="I33" s="89"/>
      <c r="J33" s="131"/>
      <c r="K33" s="132"/>
      <c r="L33" s="133" t="s">
        <v>189</v>
      </c>
      <c r="M33" s="134" t="s">
        <v>190</v>
      </c>
    </row>
    <row r="34" customFormat="false" ht="15" hidden="false" customHeight="false" outlineLevel="0" collapsed="false">
      <c r="A34" s="89"/>
      <c r="B34" s="128"/>
      <c r="C34" s="89"/>
      <c r="D34" s="157" t="s">
        <v>191</v>
      </c>
      <c r="E34" s="101" t="n">
        <f aca="false">E30+E32</f>
        <v>1951</v>
      </c>
      <c r="F34" s="102" t="n">
        <f aca="false">E34/$L$5</f>
        <v>88.6818181818182</v>
      </c>
      <c r="G34" s="89"/>
      <c r="H34" s="89"/>
      <c r="I34" s="89"/>
      <c r="J34" s="154" t="s">
        <v>192</v>
      </c>
      <c r="K34" s="139"/>
      <c r="L34" s="140" t="n">
        <v>62</v>
      </c>
      <c r="M34" s="141" t="n">
        <v>9</v>
      </c>
    </row>
    <row r="35" customFormat="false" ht="15.75" hidden="false" customHeight="false" outlineLevel="0" collapsed="false">
      <c r="A35" s="89"/>
      <c r="B35" s="128"/>
      <c r="C35" s="89"/>
      <c r="D35" s="129" t="s">
        <v>193</v>
      </c>
      <c r="E35" s="130" t="n">
        <f aca="false">E31+E33</f>
        <v>1602</v>
      </c>
      <c r="F35" s="110" t="n">
        <f aca="false">E35/$L$5</f>
        <v>72.8181818181818</v>
      </c>
      <c r="G35" s="89"/>
      <c r="H35" s="89"/>
      <c r="I35" s="89"/>
      <c r="J35" s="155" t="s">
        <v>194</v>
      </c>
      <c r="K35" s="108"/>
      <c r="L35" s="143" t="n">
        <v>28</v>
      </c>
      <c r="M35" s="144" t="n">
        <v>27</v>
      </c>
    </row>
    <row r="36" customFormat="false" ht="15.75" hidden="false" customHeight="false" outlineLevel="0" collapsed="false">
      <c r="A36" s="89"/>
      <c r="B36" s="128"/>
      <c r="C36" s="89"/>
      <c r="D36" s="145"/>
      <c r="E36" s="146"/>
      <c r="F36" s="146"/>
      <c r="G36" s="89"/>
      <c r="H36" s="89"/>
      <c r="I36" s="89"/>
      <c r="J36" s="0"/>
      <c r="K36" s="0"/>
    </row>
    <row r="37" customFormat="false" ht="15.75" hidden="false" customHeight="false" outlineLevel="0" collapsed="false">
      <c r="C37" s="86" t="s">
        <v>195</v>
      </c>
      <c r="D37" s="147" t="s">
        <v>196</v>
      </c>
      <c r="E37" s="147"/>
      <c r="F37" s="147"/>
      <c r="G37" s="147"/>
      <c r="H37" s="147"/>
      <c r="I37" s="147"/>
      <c r="J37" s="147"/>
      <c r="K37" s="147"/>
    </row>
    <row r="38" customFormat="false" ht="15.75" hidden="false" customHeight="true" outlineLevel="0" collapsed="false">
      <c r="C38" s="148" t="s">
        <v>197</v>
      </c>
      <c r="D38" s="149" t="s">
        <v>264</v>
      </c>
      <c r="E38" s="149"/>
      <c r="F38" s="149"/>
      <c r="G38" s="149"/>
      <c r="H38" s="149"/>
      <c r="I38" s="149"/>
      <c r="J38" s="149"/>
      <c r="K38" s="149"/>
    </row>
    <row r="39" customFormat="false" ht="15.75" hidden="false" customHeight="false" outlineLevel="0" collapsed="false">
      <c r="C39" s="148"/>
      <c r="D39" s="149"/>
      <c r="E39" s="149"/>
      <c r="F39" s="149"/>
      <c r="G39" s="149"/>
      <c r="H39" s="149"/>
      <c r="I39" s="149"/>
      <c r="J39" s="149"/>
      <c r="K39" s="149"/>
    </row>
    <row r="40" customFormat="false" ht="15.75" hidden="false" customHeight="false" outlineLevel="0" collapsed="false">
      <c r="C40" s="148"/>
      <c r="D40" s="149"/>
      <c r="E40" s="149"/>
      <c r="F40" s="149"/>
      <c r="G40" s="149"/>
      <c r="H40" s="149"/>
      <c r="I40" s="149"/>
      <c r="J40" s="149"/>
      <c r="K40" s="149"/>
    </row>
  </sheetData>
  <mergeCells count="6">
    <mergeCell ref="B1:N2"/>
    <mergeCell ref="C7:D7"/>
    <mergeCell ref="J7:K7"/>
    <mergeCell ref="D37:K37"/>
    <mergeCell ref="C38:C40"/>
    <mergeCell ref="D38:K40"/>
  </mergeCells>
  <printOptions headings="false" gridLines="false" gridLinesSet="true" horizontalCentered="false" verticalCentered="false"/>
  <pageMargins left="0.315277777777778" right="0.315277777777778" top="0.157638888888889" bottom="0.157638888888889" header="0.511805555555555" footer="0.511805555555555"/>
  <pageSetup paperSize="77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4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P32" activeCellId="0" sqref="P32"/>
    </sheetView>
  </sheetViews>
  <sheetFormatPr defaultRowHeight="15"/>
  <cols>
    <col collapsed="false" hidden="false" max="1" min="1" style="82" width="1.70918367346939"/>
    <col collapsed="false" hidden="false" max="2" min="2" style="82" width="4.42857142857143"/>
    <col collapsed="false" hidden="false" max="3" min="3" style="82" width="15"/>
    <col collapsed="false" hidden="false" max="4" min="4" style="82" width="33.2908163265306"/>
    <col collapsed="false" hidden="false" max="5" min="5" style="82" width="4.70918367346939"/>
    <col collapsed="false" hidden="false" max="6" min="6" style="82" width="5.13775510204082"/>
    <col collapsed="false" hidden="false" max="7" min="7" style="82" width="5.85714285714286"/>
    <col collapsed="false" hidden="false" max="8" min="8" style="82" width="3.41836734693878"/>
    <col collapsed="false" hidden="false" max="9" min="9" style="82" width="4.86224489795918"/>
    <col collapsed="false" hidden="false" max="10" min="10" style="82" width="26"/>
    <col collapsed="false" hidden="false" max="11" min="11" style="82" width="15"/>
    <col collapsed="false" hidden="false" max="13" min="12" style="82" width="4.42857142857143"/>
    <col collapsed="false" hidden="false" max="14" min="14" style="82" width="5.28061224489796"/>
    <col collapsed="false" hidden="false" max="1025" min="15" style="82" width="10.8520408163265"/>
  </cols>
  <sheetData>
    <row r="1" customFormat="false" ht="15" hidden="false" customHeight="false" outlineLevel="0" collapsed="false">
      <c r="A1" s="0"/>
      <c r="B1" s="156" t="s">
        <v>265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customFormat="false" ht="15.75" hidden="false" customHeight="false" outlineLevel="0" collapsed="false">
      <c r="A2" s="0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customFormat="false" ht="4.5" hidden="false" customHeight="true" outlineLevel="0" collapsed="false">
      <c r="A3" s="0"/>
      <c r="B3" s="0"/>
      <c r="C3" s="0"/>
      <c r="D3" s="0"/>
      <c r="E3" s="0"/>
      <c r="F3" s="0"/>
      <c r="G3" s="0"/>
      <c r="H3" s="0"/>
      <c r="I3" s="0"/>
      <c r="J3" s="0"/>
      <c r="K3" s="0"/>
      <c r="L3" s="0"/>
      <c r="M3" s="0"/>
      <c r="N3" s="0"/>
    </row>
    <row r="4" customFormat="false" ht="15.75" hidden="false" customHeight="false" outlineLevel="0" collapsed="false">
      <c r="A4" s="0"/>
      <c r="B4" s="0"/>
      <c r="C4" s="84" t="s">
        <v>150</v>
      </c>
      <c r="D4" s="85" t="s">
        <v>151</v>
      </c>
      <c r="E4" s="0"/>
      <c r="F4" s="0"/>
      <c r="G4" s="0"/>
      <c r="H4" s="0"/>
      <c r="I4" s="0"/>
      <c r="J4" s="0"/>
      <c r="K4" s="86" t="s">
        <v>152</v>
      </c>
      <c r="L4" s="87" t="s">
        <v>266</v>
      </c>
      <c r="M4" s="0"/>
      <c r="N4" s="0"/>
    </row>
    <row r="5" customFormat="false" ht="15.75" hidden="false" customHeight="false" outlineLevel="0" collapsed="false">
      <c r="A5" s="0"/>
      <c r="B5" s="0"/>
      <c r="C5" s="88"/>
      <c r="D5" s="89"/>
      <c r="E5" s="0"/>
      <c r="F5" s="0"/>
      <c r="G5" s="0"/>
      <c r="H5" s="0"/>
      <c r="I5" s="0"/>
      <c r="J5" s="0"/>
      <c r="K5" s="86" t="s">
        <v>154</v>
      </c>
      <c r="L5" s="87" t="n">
        <v>20</v>
      </c>
      <c r="M5" s="90" t="n">
        <v>10</v>
      </c>
      <c r="N5" s="0"/>
    </row>
    <row r="6" customFormat="false" ht="3" hidden="false" customHeight="true" outlineLevel="0" collapsed="false">
      <c r="A6" s="0"/>
      <c r="B6" s="0"/>
      <c r="C6" s="0"/>
      <c r="D6" s="0"/>
      <c r="E6" s="0"/>
      <c r="F6" s="0"/>
      <c r="G6" s="0"/>
      <c r="H6" s="0"/>
      <c r="I6" s="0"/>
      <c r="J6" s="0"/>
      <c r="K6" s="0"/>
      <c r="L6" s="0"/>
      <c r="M6" s="0"/>
      <c r="N6" s="0"/>
    </row>
    <row r="7" customFormat="false" ht="15" hidden="false" customHeight="true" outlineLevel="0" collapsed="false">
      <c r="A7" s="0"/>
      <c r="B7" s="91" t="s">
        <v>155</v>
      </c>
      <c r="C7" s="92" t="s">
        <v>156</v>
      </c>
      <c r="D7" s="92"/>
      <c r="E7" s="93" t="s">
        <v>157</v>
      </c>
      <c r="F7" s="94" t="s">
        <v>158</v>
      </c>
      <c r="G7" s="95" t="s">
        <v>115</v>
      </c>
      <c r="H7" s="96"/>
      <c r="I7" s="91" t="s">
        <v>155</v>
      </c>
      <c r="J7" s="92" t="s">
        <v>159</v>
      </c>
      <c r="K7" s="92"/>
      <c r="L7" s="93" t="s">
        <v>158</v>
      </c>
      <c r="M7" s="94" t="s">
        <v>157</v>
      </c>
      <c r="N7" s="95" t="s">
        <v>115</v>
      </c>
    </row>
    <row r="8" customFormat="false" ht="15" hidden="false" customHeight="false" outlineLevel="0" collapsed="false">
      <c r="A8" s="0"/>
      <c r="B8" s="97" t="n">
        <v>2</v>
      </c>
      <c r="C8" s="98" t="s">
        <v>160</v>
      </c>
      <c r="D8" s="99" t="s">
        <v>267</v>
      </c>
      <c r="E8" s="100" t="n">
        <v>86</v>
      </c>
      <c r="F8" s="101" t="n">
        <v>59</v>
      </c>
      <c r="G8" s="102" t="n">
        <f aca="false">E8-F8</f>
        <v>27</v>
      </c>
      <c r="H8" s="0"/>
      <c r="I8" s="97" t="n">
        <v>1</v>
      </c>
      <c r="J8" s="99" t="s">
        <v>268</v>
      </c>
      <c r="K8" s="98" t="s">
        <v>163</v>
      </c>
      <c r="L8" s="99" t="n">
        <v>70</v>
      </c>
      <c r="M8" s="103" t="n">
        <v>69</v>
      </c>
      <c r="N8" s="104" t="n">
        <f aca="false">M8-L8</f>
        <v>-1</v>
      </c>
    </row>
    <row r="9" customFormat="false" ht="15" hidden="false" customHeight="false" outlineLevel="0" collapsed="false">
      <c r="A9" s="0"/>
      <c r="B9" s="97" t="n">
        <v>4</v>
      </c>
      <c r="C9" s="98" t="s">
        <v>160</v>
      </c>
      <c r="D9" s="99" t="s">
        <v>269</v>
      </c>
      <c r="E9" s="100" t="n">
        <v>120</v>
      </c>
      <c r="F9" s="101" t="n">
        <v>55</v>
      </c>
      <c r="G9" s="102" t="n">
        <f aca="false">E9-F9</f>
        <v>65</v>
      </c>
      <c r="H9" s="0"/>
      <c r="I9" s="97" t="n">
        <v>3</v>
      </c>
      <c r="J9" s="99" t="s">
        <v>270</v>
      </c>
      <c r="K9" s="98" t="s">
        <v>163</v>
      </c>
      <c r="L9" s="99" t="n">
        <v>59</v>
      </c>
      <c r="M9" s="103" t="n">
        <v>77</v>
      </c>
      <c r="N9" s="104" t="n">
        <f aca="false">M9-L9</f>
        <v>18</v>
      </c>
    </row>
    <row r="10" customFormat="false" ht="15" hidden="false" customHeight="false" outlineLevel="0" collapsed="false">
      <c r="A10" s="0"/>
      <c r="B10" s="97" t="n">
        <v>7</v>
      </c>
      <c r="C10" s="98" t="s">
        <v>160</v>
      </c>
      <c r="D10" s="99" t="s">
        <v>271</v>
      </c>
      <c r="E10" s="100" t="n">
        <v>72</v>
      </c>
      <c r="F10" s="101" t="n">
        <v>65</v>
      </c>
      <c r="G10" s="102" t="n">
        <f aca="false">E10-F10</f>
        <v>7</v>
      </c>
      <c r="H10" s="0"/>
      <c r="I10" s="97" t="n">
        <v>5</v>
      </c>
      <c r="J10" s="99" t="s">
        <v>272</v>
      </c>
      <c r="K10" s="98" t="s">
        <v>163</v>
      </c>
      <c r="L10" s="99" t="n">
        <v>72</v>
      </c>
      <c r="M10" s="103" t="n">
        <v>86</v>
      </c>
      <c r="N10" s="104" t="n">
        <f aca="false">M10-L10</f>
        <v>14</v>
      </c>
    </row>
    <row r="11" customFormat="false" ht="15" hidden="false" customHeight="false" outlineLevel="0" collapsed="false">
      <c r="A11" s="0"/>
      <c r="B11" s="97" t="n">
        <v>8</v>
      </c>
      <c r="C11" s="98" t="s">
        <v>160</v>
      </c>
      <c r="D11" s="99" t="s">
        <v>273</v>
      </c>
      <c r="E11" s="100" t="n">
        <v>97</v>
      </c>
      <c r="F11" s="101" t="n">
        <v>58</v>
      </c>
      <c r="G11" s="102" t="n">
        <f aca="false">E11-F11</f>
        <v>39</v>
      </c>
      <c r="H11" s="0"/>
      <c r="I11" s="97" t="n">
        <v>6</v>
      </c>
      <c r="J11" s="99" t="s">
        <v>252</v>
      </c>
      <c r="K11" s="98" t="s">
        <v>163</v>
      </c>
      <c r="L11" s="99" t="n">
        <v>68</v>
      </c>
      <c r="M11" s="103" t="n">
        <v>64</v>
      </c>
      <c r="N11" s="104" t="n">
        <f aca="false">M11-L11</f>
        <v>-4</v>
      </c>
    </row>
    <row r="12" customFormat="false" ht="15" hidden="false" customHeight="false" outlineLevel="0" collapsed="false">
      <c r="A12" s="0"/>
      <c r="B12" s="97" t="n">
        <v>10</v>
      </c>
      <c r="C12" s="98" t="s">
        <v>160</v>
      </c>
      <c r="D12" s="99" t="s">
        <v>274</v>
      </c>
      <c r="E12" s="100" t="n">
        <v>68</v>
      </c>
      <c r="F12" s="101" t="n">
        <v>76</v>
      </c>
      <c r="G12" s="102" t="n">
        <f aca="false">E12-F12</f>
        <v>-8</v>
      </c>
      <c r="H12" s="0"/>
      <c r="I12" s="97" t="n">
        <v>9</v>
      </c>
      <c r="J12" s="99" t="s">
        <v>275</v>
      </c>
      <c r="K12" s="98" t="s">
        <v>163</v>
      </c>
      <c r="L12" s="99" t="n">
        <v>53</v>
      </c>
      <c r="M12" s="103" t="n">
        <v>57</v>
      </c>
      <c r="N12" s="104" t="n">
        <f aca="false">M12-L12</f>
        <v>4</v>
      </c>
    </row>
    <row r="13" customFormat="false" ht="15" hidden="false" customHeight="false" outlineLevel="0" collapsed="false">
      <c r="A13" s="0"/>
      <c r="B13" s="97" t="n">
        <v>12</v>
      </c>
      <c r="C13" s="98" t="s">
        <v>160</v>
      </c>
      <c r="D13" s="99" t="s">
        <v>276</v>
      </c>
      <c r="E13" s="100" t="n">
        <v>79</v>
      </c>
      <c r="F13" s="101" t="n">
        <v>70</v>
      </c>
      <c r="G13" s="102" t="n">
        <f aca="false">E13-F13</f>
        <v>9</v>
      </c>
      <c r="H13" s="0"/>
      <c r="I13" s="97" t="n">
        <v>11</v>
      </c>
      <c r="J13" s="99" t="s">
        <v>269</v>
      </c>
      <c r="K13" s="98" t="s">
        <v>163</v>
      </c>
      <c r="L13" s="99" t="n">
        <v>42</v>
      </c>
      <c r="M13" s="103" t="n">
        <v>104</v>
      </c>
      <c r="N13" s="104" t="n">
        <f aca="false">M13-L13</f>
        <v>62</v>
      </c>
    </row>
    <row r="14" customFormat="false" ht="15" hidden="false" customHeight="false" outlineLevel="0" collapsed="false">
      <c r="A14" s="0"/>
      <c r="B14" s="97" t="n">
        <v>13</v>
      </c>
      <c r="C14" s="98" t="s">
        <v>160</v>
      </c>
      <c r="D14" s="99" t="s">
        <v>252</v>
      </c>
      <c r="E14" s="100" t="n">
        <v>69</v>
      </c>
      <c r="F14" s="101" t="n">
        <v>76</v>
      </c>
      <c r="G14" s="102" t="n">
        <f aca="false">E14-F14</f>
        <v>-7</v>
      </c>
      <c r="H14" s="0"/>
      <c r="I14" s="97" t="n">
        <v>14</v>
      </c>
      <c r="J14" s="99" t="s">
        <v>277</v>
      </c>
      <c r="K14" s="98" t="s">
        <v>163</v>
      </c>
      <c r="L14" s="99" t="n">
        <v>71</v>
      </c>
      <c r="M14" s="103" t="n">
        <v>64</v>
      </c>
      <c r="N14" s="104" t="n">
        <f aca="false">M14-L14</f>
        <v>-7</v>
      </c>
    </row>
    <row r="15" customFormat="false" ht="15" hidden="false" customHeight="false" outlineLevel="0" collapsed="false">
      <c r="A15" s="0"/>
      <c r="B15" s="97" t="n">
        <v>15</v>
      </c>
      <c r="C15" s="98" t="s">
        <v>160</v>
      </c>
      <c r="D15" s="99" t="s">
        <v>278</v>
      </c>
      <c r="E15" s="100" t="n">
        <v>81</v>
      </c>
      <c r="F15" s="101" t="n">
        <v>63</v>
      </c>
      <c r="G15" s="102" t="n">
        <f aca="false">E15-F15</f>
        <v>18</v>
      </c>
      <c r="H15" s="0"/>
      <c r="I15" s="97" t="n">
        <v>16</v>
      </c>
      <c r="J15" s="99" t="s">
        <v>250</v>
      </c>
      <c r="K15" s="98" t="s">
        <v>163</v>
      </c>
      <c r="L15" s="99" t="n">
        <v>81</v>
      </c>
      <c r="M15" s="103" t="n">
        <v>85</v>
      </c>
      <c r="N15" s="104" t="n">
        <f aca="false">M15-L15</f>
        <v>4</v>
      </c>
    </row>
    <row r="16" customFormat="false" ht="15" hidden="false" customHeight="false" outlineLevel="0" collapsed="false">
      <c r="A16" s="0"/>
      <c r="B16" s="97" t="n">
        <v>17</v>
      </c>
      <c r="C16" s="98" t="s">
        <v>160</v>
      </c>
      <c r="D16" s="99" t="s">
        <v>204</v>
      </c>
      <c r="E16" s="100" t="n">
        <v>84</v>
      </c>
      <c r="F16" s="101" t="n">
        <v>66</v>
      </c>
      <c r="G16" s="102" t="n">
        <f aca="false">E16-F16</f>
        <v>18</v>
      </c>
      <c r="H16" s="0"/>
      <c r="I16" s="97" t="n">
        <v>18</v>
      </c>
      <c r="J16" s="99" t="s">
        <v>278</v>
      </c>
      <c r="K16" s="98" t="s">
        <v>163</v>
      </c>
      <c r="L16" s="99" t="n">
        <v>79</v>
      </c>
      <c r="M16" s="103" t="n">
        <v>88</v>
      </c>
      <c r="N16" s="104" t="n">
        <f aca="false">M16-L16</f>
        <v>9</v>
      </c>
    </row>
    <row r="17" customFormat="false" ht="15" hidden="false" customHeight="false" outlineLevel="0" collapsed="false">
      <c r="A17" s="0"/>
      <c r="B17" s="97" t="n">
        <v>19</v>
      </c>
      <c r="C17" s="98" t="s">
        <v>160</v>
      </c>
      <c r="D17" s="99" t="s">
        <v>259</v>
      </c>
      <c r="E17" s="100" t="n">
        <v>71</v>
      </c>
      <c r="F17" s="101" t="n">
        <v>56</v>
      </c>
      <c r="G17" s="102" t="n">
        <f aca="false">E17-F17</f>
        <v>15</v>
      </c>
      <c r="H17" s="0"/>
      <c r="I17" s="97" t="n">
        <v>20</v>
      </c>
      <c r="J17" s="99" t="s">
        <v>234</v>
      </c>
      <c r="K17" s="98" t="s">
        <v>163</v>
      </c>
      <c r="L17" s="99" t="n">
        <v>74</v>
      </c>
      <c r="M17" s="103" t="n">
        <v>70</v>
      </c>
      <c r="N17" s="104" t="n">
        <f aca="false">M17-L17</f>
        <v>-4</v>
      </c>
    </row>
    <row r="18" customFormat="false" ht="15" hidden="false" customHeight="false" outlineLevel="0" collapsed="false">
      <c r="A18" s="0"/>
      <c r="B18" s="97"/>
      <c r="C18" s="98"/>
      <c r="D18" s="99"/>
      <c r="E18" s="100"/>
      <c r="F18" s="101"/>
      <c r="G18" s="102"/>
      <c r="H18" s="0"/>
      <c r="I18" s="97"/>
      <c r="J18" s="99"/>
      <c r="K18" s="98"/>
      <c r="L18" s="99"/>
      <c r="M18" s="103"/>
      <c r="N18" s="104"/>
    </row>
    <row r="19" customFormat="false" ht="15" hidden="false" customHeight="false" outlineLevel="0" collapsed="false">
      <c r="A19" s="0"/>
      <c r="B19" s="97"/>
      <c r="C19" s="98"/>
      <c r="D19" s="99"/>
      <c r="E19" s="100"/>
      <c r="F19" s="101"/>
      <c r="G19" s="102"/>
      <c r="H19" s="0"/>
      <c r="I19" s="97"/>
      <c r="J19" s="99"/>
      <c r="K19" s="98"/>
      <c r="L19" s="99"/>
      <c r="M19" s="103"/>
      <c r="N19" s="104"/>
    </row>
    <row r="20" customFormat="false" ht="15" hidden="false" customHeight="false" outlineLevel="0" collapsed="false">
      <c r="A20" s="0"/>
      <c r="B20" s="97"/>
      <c r="C20" s="98"/>
      <c r="D20" s="99"/>
      <c r="E20" s="100"/>
      <c r="F20" s="101"/>
      <c r="G20" s="102"/>
      <c r="H20" s="0"/>
      <c r="I20" s="97"/>
      <c r="J20" s="99"/>
      <c r="K20" s="98"/>
      <c r="L20" s="99"/>
      <c r="M20" s="103"/>
      <c r="N20" s="104"/>
    </row>
    <row r="21" customFormat="false" ht="15" hidden="false" customHeight="false" outlineLevel="0" collapsed="false">
      <c r="A21" s="0"/>
      <c r="B21" s="97"/>
      <c r="C21" s="98"/>
      <c r="D21" s="99"/>
      <c r="E21" s="100"/>
      <c r="F21" s="101"/>
      <c r="G21" s="102"/>
      <c r="H21" s="0"/>
      <c r="I21" s="97"/>
      <c r="J21" s="99"/>
      <c r="K21" s="98"/>
      <c r="L21" s="99"/>
      <c r="M21" s="103"/>
      <c r="N21" s="104"/>
    </row>
    <row r="22" customFormat="false" ht="15" hidden="false" customHeight="false" outlineLevel="0" collapsed="false">
      <c r="A22" s="0"/>
      <c r="B22" s="97"/>
      <c r="C22" s="98"/>
      <c r="D22" s="99"/>
      <c r="E22" s="100"/>
      <c r="F22" s="101"/>
      <c r="G22" s="102"/>
      <c r="H22" s="0"/>
      <c r="I22" s="97"/>
      <c r="J22" s="99"/>
      <c r="K22" s="98"/>
      <c r="L22" s="99"/>
      <c r="M22" s="103"/>
      <c r="N22" s="104"/>
    </row>
    <row r="23" customFormat="false" ht="15" hidden="false" customHeight="false" outlineLevel="0" collapsed="false">
      <c r="A23" s="0"/>
      <c r="B23" s="97"/>
      <c r="C23" s="98"/>
      <c r="D23" s="99"/>
      <c r="E23" s="100"/>
      <c r="F23" s="101"/>
      <c r="G23" s="102"/>
      <c r="H23" s="0"/>
      <c r="I23" s="97"/>
      <c r="J23" s="99"/>
      <c r="K23" s="98"/>
      <c r="L23" s="99"/>
      <c r="M23" s="103"/>
      <c r="N23" s="104"/>
    </row>
    <row r="24" customFormat="false" ht="15" hidden="false" customHeight="false" outlineLevel="0" collapsed="false">
      <c r="A24" s="0"/>
      <c r="B24" s="97"/>
      <c r="C24" s="98"/>
      <c r="D24" s="99"/>
      <c r="E24" s="100"/>
      <c r="F24" s="101"/>
      <c r="G24" s="102"/>
      <c r="H24" s="0"/>
      <c r="I24" s="97"/>
      <c r="J24" s="99"/>
      <c r="K24" s="98"/>
      <c r="L24" s="99"/>
      <c r="M24" s="103"/>
      <c r="N24" s="104"/>
    </row>
    <row r="25" customFormat="false" ht="15" hidden="false" customHeight="false" outlineLevel="0" collapsed="false">
      <c r="A25" s="0"/>
      <c r="B25" s="97"/>
      <c r="C25" s="98"/>
      <c r="D25" s="99"/>
      <c r="E25" s="100"/>
      <c r="F25" s="101"/>
      <c r="G25" s="102"/>
      <c r="H25" s="0"/>
      <c r="I25" s="97"/>
      <c r="J25" s="99"/>
      <c r="K25" s="98"/>
      <c r="L25" s="99"/>
      <c r="M25" s="103"/>
      <c r="N25" s="104"/>
    </row>
    <row r="26" customFormat="false" ht="15" hidden="false" customHeight="false" outlineLevel="0" collapsed="false">
      <c r="A26" s="0"/>
      <c r="B26" s="97"/>
      <c r="C26" s="99"/>
      <c r="D26" s="99"/>
      <c r="E26" s="100"/>
      <c r="F26" s="101"/>
      <c r="G26" s="102"/>
      <c r="H26" s="0"/>
      <c r="I26" s="97"/>
      <c r="J26" s="99"/>
      <c r="K26" s="99"/>
      <c r="L26" s="99"/>
      <c r="M26" s="103"/>
      <c r="N26" s="105"/>
    </row>
    <row r="27" customFormat="false" ht="15.75" hidden="false" customHeight="false" outlineLevel="0" collapsed="false">
      <c r="A27" s="0"/>
      <c r="B27" s="106"/>
      <c r="C27" s="107" t="s">
        <v>108</v>
      </c>
      <c r="D27" s="108"/>
      <c r="E27" s="109" t="n">
        <f aca="false">SUM(E8:E25)</f>
        <v>827</v>
      </c>
      <c r="F27" s="109" t="n">
        <f aca="false">SUM(F8:F25)</f>
        <v>644</v>
      </c>
      <c r="G27" s="110" t="n">
        <f aca="false">SUM(G8:G25)</f>
        <v>183</v>
      </c>
      <c r="H27" s="0"/>
      <c r="I27" s="106"/>
      <c r="J27" s="108"/>
      <c r="K27" s="108"/>
      <c r="L27" s="108" t="n">
        <f aca="false">SUM(L8:L25)</f>
        <v>669</v>
      </c>
      <c r="M27" s="108" t="n">
        <f aca="false">SUM(M8:M25)</f>
        <v>764</v>
      </c>
      <c r="N27" s="111" t="n">
        <f aca="false">SUM(N8:N25)</f>
        <v>95</v>
      </c>
    </row>
    <row r="28" customFormat="false" ht="7.5" hidden="false" customHeight="true" outlineLevel="0" collapsed="false">
      <c r="A28" s="0"/>
      <c r="B28" s="0"/>
      <c r="C28" s="0"/>
      <c r="D28" s="0"/>
      <c r="E28" s="0"/>
      <c r="F28" s="0"/>
      <c r="G28" s="0"/>
      <c r="H28" s="0"/>
      <c r="I28" s="0"/>
      <c r="J28" s="0"/>
      <c r="K28" s="0"/>
      <c r="L28" s="0"/>
      <c r="M28" s="0"/>
    </row>
    <row r="29" customFormat="false" ht="15.75" hidden="false" customHeight="false" outlineLevel="0" collapsed="false">
      <c r="A29" s="0"/>
      <c r="B29" s="0"/>
      <c r="C29" s="0"/>
      <c r="D29" s="0"/>
      <c r="E29" s="112" t="s">
        <v>180</v>
      </c>
      <c r="F29" s="113" t="s">
        <v>181</v>
      </c>
      <c r="G29" s="0"/>
      <c r="H29" s="0"/>
      <c r="I29" s="0"/>
      <c r="J29" s="114"/>
      <c r="K29" s="115"/>
      <c r="L29" s="93" t="s">
        <v>7</v>
      </c>
      <c r="M29" s="95" t="s">
        <v>8</v>
      </c>
    </row>
    <row r="30" customFormat="false" ht="15" hidden="false" customHeight="false" outlineLevel="0" collapsed="false">
      <c r="A30" s="0"/>
      <c r="B30" s="0"/>
      <c r="C30" s="0"/>
      <c r="D30" s="116" t="s">
        <v>182</v>
      </c>
      <c r="E30" s="117" t="n">
        <f aca="false">E27</f>
        <v>827</v>
      </c>
      <c r="F30" s="118" t="n">
        <f aca="false">E30/$M$5</f>
        <v>82.7</v>
      </c>
      <c r="G30" s="0"/>
      <c r="H30" s="0"/>
      <c r="I30" s="0"/>
      <c r="J30" s="119" t="s">
        <v>183</v>
      </c>
      <c r="K30" s="99"/>
      <c r="L30" s="120" t="n">
        <v>8</v>
      </c>
      <c r="M30" s="121" t="n">
        <v>2</v>
      </c>
    </row>
    <row r="31" customFormat="false" ht="15" hidden="false" customHeight="false" outlineLevel="0" collapsed="false">
      <c r="A31" s="0"/>
      <c r="B31" s="0"/>
      <c r="C31" s="0"/>
      <c r="D31" s="157" t="s">
        <v>184</v>
      </c>
      <c r="E31" s="101" t="n">
        <f aca="false">F27</f>
        <v>644</v>
      </c>
      <c r="F31" s="102" t="n">
        <f aca="false">E31/$M$5</f>
        <v>64.4</v>
      </c>
      <c r="G31" s="0"/>
      <c r="H31" s="0"/>
      <c r="I31" s="0"/>
      <c r="J31" s="119" t="s">
        <v>185</v>
      </c>
      <c r="K31" s="99"/>
      <c r="L31" s="120" t="n">
        <v>6</v>
      </c>
      <c r="M31" s="121" t="n">
        <v>4</v>
      </c>
    </row>
    <row r="32" customFormat="false" ht="15.75" hidden="false" customHeight="false" outlineLevel="0" collapsed="false">
      <c r="A32" s="89"/>
      <c r="B32" s="89"/>
      <c r="C32" s="89"/>
      <c r="D32" s="157" t="s">
        <v>186</v>
      </c>
      <c r="E32" s="101" t="n">
        <f aca="false">M27</f>
        <v>764</v>
      </c>
      <c r="F32" s="102" t="n">
        <f aca="false">E32/$M$5</f>
        <v>76.4</v>
      </c>
      <c r="G32" s="89"/>
      <c r="H32" s="89"/>
      <c r="I32" s="89"/>
      <c r="J32" s="125" t="s">
        <v>187</v>
      </c>
      <c r="K32" s="108"/>
      <c r="L32" s="126" t="n">
        <f aca="false">L30+L31</f>
        <v>14</v>
      </c>
      <c r="M32" s="127" t="n">
        <f aca="false">M30+M31</f>
        <v>6</v>
      </c>
    </row>
    <row r="33" customFormat="false" ht="15" hidden="false" customHeight="false" outlineLevel="0" collapsed="false">
      <c r="A33" s="89"/>
      <c r="B33" s="128"/>
      <c r="C33" s="89"/>
      <c r="D33" s="157" t="s">
        <v>188</v>
      </c>
      <c r="E33" s="101" t="n">
        <f aca="false">L27</f>
        <v>669</v>
      </c>
      <c r="F33" s="102" t="n">
        <f aca="false">E33/$M$5</f>
        <v>66.9</v>
      </c>
      <c r="G33" s="89"/>
      <c r="H33" s="89"/>
      <c r="I33" s="89"/>
      <c r="J33" s="131"/>
      <c r="K33" s="132"/>
      <c r="L33" s="133" t="s">
        <v>189</v>
      </c>
      <c r="M33" s="134" t="s">
        <v>190</v>
      </c>
    </row>
    <row r="34" customFormat="false" ht="15" hidden="false" customHeight="false" outlineLevel="0" collapsed="false">
      <c r="A34" s="89"/>
      <c r="B34" s="128"/>
      <c r="C34" s="89"/>
      <c r="D34" s="157" t="s">
        <v>191</v>
      </c>
      <c r="E34" s="101" t="n">
        <f aca="false">E30+E32</f>
        <v>1591</v>
      </c>
      <c r="F34" s="102" t="n">
        <f aca="false">E34/$L$5</f>
        <v>79.55</v>
      </c>
      <c r="G34" s="89"/>
      <c r="H34" s="89"/>
      <c r="I34" s="89"/>
      <c r="J34" s="154" t="s">
        <v>192</v>
      </c>
      <c r="K34" s="139"/>
      <c r="L34" s="140" t="n">
        <v>65</v>
      </c>
      <c r="M34" s="141" t="n">
        <v>8</v>
      </c>
    </row>
    <row r="35" customFormat="false" ht="15.75" hidden="false" customHeight="false" outlineLevel="0" collapsed="false">
      <c r="A35" s="89"/>
      <c r="B35" s="128"/>
      <c r="C35" s="89"/>
      <c r="D35" s="129" t="s">
        <v>193</v>
      </c>
      <c r="E35" s="130" t="n">
        <f aca="false">E31+E33</f>
        <v>1313</v>
      </c>
      <c r="F35" s="110" t="n">
        <f aca="false">E35/$L$5</f>
        <v>65.65</v>
      </c>
      <c r="G35" s="89"/>
      <c r="H35" s="89"/>
      <c r="I35" s="89"/>
      <c r="J35" s="155" t="s">
        <v>194</v>
      </c>
      <c r="K35" s="108"/>
      <c r="L35" s="143" t="n">
        <v>62</v>
      </c>
      <c r="M35" s="144" t="n">
        <v>7</v>
      </c>
    </row>
    <row r="36" customFormat="false" ht="15.75" hidden="false" customHeight="false" outlineLevel="0" collapsed="false">
      <c r="A36" s="89"/>
      <c r="B36" s="128"/>
      <c r="C36" s="89"/>
      <c r="D36" s="145"/>
      <c r="E36" s="146"/>
      <c r="F36" s="146"/>
      <c r="G36" s="89"/>
      <c r="H36" s="89"/>
      <c r="I36" s="89"/>
      <c r="J36" s="0"/>
      <c r="K36" s="0"/>
    </row>
    <row r="37" customFormat="false" ht="15.75" hidden="false" customHeight="false" outlineLevel="0" collapsed="false">
      <c r="C37" s="86" t="s">
        <v>195</v>
      </c>
      <c r="D37" s="147" t="s">
        <v>196</v>
      </c>
      <c r="E37" s="147"/>
      <c r="F37" s="147"/>
      <c r="G37" s="147"/>
      <c r="H37" s="147"/>
      <c r="I37" s="147"/>
      <c r="J37" s="147"/>
      <c r="K37" s="147"/>
    </row>
    <row r="38" customFormat="false" ht="15.75" hidden="false" customHeight="true" outlineLevel="0" collapsed="false">
      <c r="C38" s="148" t="s">
        <v>197</v>
      </c>
      <c r="D38" s="149" t="s">
        <v>279</v>
      </c>
      <c r="E38" s="149"/>
      <c r="F38" s="149"/>
      <c r="G38" s="149"/>
      <c r="H38" s="149"/>
      <c r="I38" s="149"/>
      <c r="J38" s="149"/>
      <c r="K38" s="149"/>
    </row>
    <row r="39" customFormat="false" ht="15.75" hidden="false" customHeight="false" outlineLevel="0" collapsed="false">
      <c r="C39" s="148"/>
      <c r="D39" s="149"/>
      <c r="E39" s="149"/>
      <c r="F39" s="149"/>
      <c r="G39" s="149"/>
      <c r="H39" s="149"/>
      <c r="I39" s="149"/>
      <c r="J39" s="149"/>
      <c r="K39" s="149"/>
    </row>
    <row r="40" customFormat="false" ht="15.75" hidden="false" customHeight="false" outlineLevel="0" collapsed="false">
      <c r="C40" s="148"/>
      <c r="D40" s="149"/>
      <c r="E40" s="149"/>
      <c r="F40" s="149"/>
      <c r="G40" s="149"/>
      <c r="H40" s="149"/>
      <c r="I40" s="149"/>
      <c r="J40" s="149"/>
      <c r="K40" s="149"/>
    </row>
  </sheetData>
  <mergeCells count="6">
    <mergeCell ref="B1:N2"/>
    <mergeCell ref="C7:D7"/>
    <mergeCell ref="J7:K7"/>
    <mergeCell ref="D37:K37"/>
    <mergeCell ref="C38:C40"/>
    <mergeCell ref="D38:K40"/>
  </mergeCells>
  <printOptions headings="false" gridLines="false" gridLinesSet="true" horizontalCentered="false" verticalCentered="false"/>
  <pageMargins left="0.315277777777778" right="0.315277777777778" top="0.157638888888889" bottom="0.157638888888889" header="0.511805555555555" footer="0.511805555555555"/>
  <pageSetup paperSize="77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4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42" activeCellId="0" sqref="J42"/>
    </sheetView>
  </sheetViews>
  <sheetFormatPr defaultRowHeight="15"/>
  <cols>
    <col collapsed="false" hidden="false" max="1" min="1" style="82" width="1.70918367346939"/>
    <col collapsed="false" hidden="false" max="2" min="2" style="82" width="4.42857142857143"/>
    <col collapsed="false" hidden="false" max="3" min="3" style="82" width="15"/>
    <col collapsed="false" hidden="false" max="4" min="4" style="82" width="33.2908163265306"/>
    <col collapsed="false" hidden="false" max="5" min="5" style="82" width="4.70918367346939"/>
    <col collapsed="false" hidden="false" max="6" min="6" style="82" width="5.13775510204082"/>
    <col collapsed="false" hidden="false" max="7" min="7" style="82" width="5.85714285714286"/>
    <col collapsed="false" hidden="false" max="8" min="8" style="82" width="3.41836734693878"/>
    <col collapsed="false" hidden="false" max="9" min="9" style="82" width="4.86224489795918"/>
    <col collapsed="false" hidden="false" max="10" min="10" style="82" width="26"/>
    <col collapsed="false" hidden="false" max="11" min="11" style="82" width="15"/>
    <col collapsed="false" hidden="false" max="12" min="12" style="82" width="5.28061224489796"/>
    <col collapsed="false" hidden="false" max="13" min="13" style="82" width="4.42857142857143"/>
    <col collapsed="false" hidden="false" max="14" min="14" style="82" width="5.28061224489796"/>
    <col collapsed="false" hidden="false" max="1025" min="15" style="82" width="10.8520408163265"/>
  </cols>
  <sheetData>
    <row r="1" customFormat="false" ht="15" hidden="false" customHeight="false" outlineLevel="0" collapsed="false">
      <c r="A1" s="0"/>
      <c r="B1" s="156" t="s">
        <v>280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customFormat="false" ht="15.75" hidden="false" customHeight="false" outlineLevel="0" collapsed="false">
      <c r="A2" s="0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customFormat="false" ht="4.5" hidden="false" customHeight="true" outlineLevel="0" collapsed="false">
      <c r="A3" s="0"/>
      <c r="B3" s="0"/>
      <c r="C3" s="0"/>
      <c r="D3" s="0"/>
      <c r="E3" s="0"/>
      <c r="F3" s="0"/>
      <c r="G3" s="0"/>
      <c r="H3" s="0"/>
      <c r="I3" s="0"/>
      <c r="J3" s="0"/>
      <c r="K3" s="0"/>
      <c r="L3" s="0"/>
      <c r="M3" s="0"/>
      <c r="N3" s="0"/>
    </row>
    <row r="4" customFormat="false" ht="15.75" hidden="false" customHeight="false" outlineLevel="0" collapsed="false">
      <c r="A4" s="0"/>
      <c r="B4" s="0"/>
      <c r="C4" s="84" t="s">
        <v>150</v>
      </c>
      <c r="D4" s="85" t="s">
        <v>224</v>
      </c>
      <c r="E4" s="0"/>
      <c r="F4" s="0"/>
      <c r="G4" s="0"/>
      <c r="H4" s="0"/>
      <c r="I4" s="0"/>
      <c r="J4" s="0"/>
      <c r="K4" s="86" t="s">
        <v>152</v>
      </c>
      <c r="L4" s="87" t="s">
        <v>281</v>
      </c>
      <c r="M4" s="0"/>
      <c r="N4" s="0"/>
    </row>
    <row r="5" customFormat="false" ht="15.75" hidden="false" customHeight="false" outlineLevel="0" collapsed="false">
      <c r="A5" s="0"/>
      <c r="B5" s="0"/>
      <c r="C5" s="88"/>
      <c r="D5" s="89"/>
      <c r="E5" s="0"/>
      <c r="F5" s="0"/>
      <c r="G5" s="0"/>
      <c r="H5" s="0"/>
      <c r="I5" s="0"/>
      <c r="J5" s="0"/>
      <c r="K5" s="86" t="s">
        <v>154</v>
      </c>
      <c r="L5" s="87" t="n">
        <v>24</v>
      </c>
      <c r="M5" s="90" t="n">
        <v>12</v>
      </c>
      <c r="N5" s="0"/>
    </row>
    <row r="6" customFormat="false" ht="3" hidden="false" customHeight="true" outlineLevel="0" collapsed="false">
      <c r="A6" s="0"/>
      <c r="B6" s="0"/>
      <c r="C6" s="0"/>
      <c r="D6" s="0"/>
      <c r="E6" s="0"/>
      <c r="F6" s="0"/>
      <c r="G6" s="0"/>
      <c r="H6" s="0"/>
      <c r="I6" s="0"/>
      <c r="J6" s="0"/>
      <c r="K6" s="0"/>
      <c r="L6" s="0"/>
      <c r="M6" s="0"/>
      <c r="N6" s="0"/>
    </row>
    <row r="7" customFormat="false" ht="15" hidden="false" customHeight="true" outlineLevel="0" collapsed="false">
      <c r="A7" s="0"/>
      <c r="B7" s="91" t="s">
        <v>155</v>
      </c>
      <c r="C7" s="92" t="s">
        <v>156</v>
      </c>
      <c r="D7" s="92"/>
      <c r="E7" s="93" t="s">
        <v>157</v>
      </c>
      <c r="F7" s="94" t="s">
        <v>158</v>
      </c>
      <c r="G7" s="95" t="s">
        <v>115</v>
      </c>
      <c r="H7" s="96"/>
      <c r="I7" s="91" t="s">
        <v>155</v>
      </c>
      <c r="J7" s="92" t="s">
        <v>159</v>
      </c>
      <c r="K7" s="92"/>
      <c r="L7" s="93" t="s">
        <v>158</v>
      </c>
      <c r="M7" s="94" t="s">
        <v>157</v>
      </c>
      <c r="N7" s="95" t="s">
        <v>115</v>
      </c>
    </row>
    <row r="8" customFormat="false" ht="15" hidden="false" customHeight="false" outlineLevel="0" collapsed="false">
      <c r="A8" s="0"/>
      <c r="B8" s="97" t="n">
        <v>2</v>
      </c>
      <c r="C8" s="98" t="s">
        <v>160</v>
      </c>
      <c r="D8" s="99" t="s">
        <v>203</v>
      </c>
      <c r="E8" s="100" t="n">
        <v>97</v>
      </c>
      <c r="F8" s="101" t="n">
        <v>82</v>
      </c>
      <c r="G8" s="102" t="n">
        <f aca="false">E8-F8</f>
        <v>15</v>
      </c>
      <c r="H8" s="0"/>
      <c r="I8" s="97" t="n">
        <v>1</v>
      </c>
      <c r="J8" s="99" t="s">
        <v>282</v>
      </c>
      <c r="K8" s="98" t="s">
        <v>163</v>
      </c>
      <c r="L8" s="99" t="n">
        <v>108</v>
      </c>
      <c r="M8" s="103" t="n">
        <v>85</v>
      </c>
      <c r="N8" s="104" t="n">
        <f aca="false">M8-L8</f>
        <v>-23</v>
      </c>
    </row>
    <row r="9" customFormat="false" ht="15" hidden="false" customHeight="false" outlineLevel="0" collapsed="false">
      <c r="A9" s="0"/>
      <c r="B9" s="97" t="n">
        <v>4</v>
      </c>
      <c r="C9" s="98" t="s">
        <v>160</v>
      </c>
      <c r="D9" s="99" t="s">
        <v>283</v>
      </c>
      <c r="E9" s="100" t="n">
        <v>68</v>
      </c>
      <c r="F9" s="101" t="n">
        <v>55</v>
      </c>
      <c r="G9" s="102" t="n">
        <f aca="false">E9-F9</f>
        <v>13</v>
      </c>
      <c r="H9" s="0"/>
      <c r="I9" s="97" t="n">
        <v>3</v>
      </c>
      <c r="J9" s="99" t="s">
        <v>284</v>
      </c>
      <c r="K9" s="98" t="s">
        <v>163</v>
      </c>
      <c r="L9" s="99" t="n">
        <v>122</v>
      </c>
      <c r="M9" s="103" t="n">
        <v>55</v>
      </c>
      <c r="N9" s="104" t="n">
        <f aca="false">M9-L9</f>
        <v>-67</v>
      </c>
    </row>
    <row r="10" customFormat="false" ht="15" hidden="false" customHeight="false" outlineLevel="0" collapsed="false">
      <c r="A10" s="0"/>
      <c r="B10" s="97" t="n">
        <v>6</v>
      </c>
      <c r="C10" s="98" t="s">
        <v>160</v>
      </c>
      <c r="D10" s="99" t="s">
        <v>285</v>
      </c>
      <c r="E10" s="100" t="n">
        <v>68</v>
      </c>
      <c r="F10" s="101" t="n">
        <v>69</v>
      </c>
      <c r="G10" s="102" t="n">
        <f aca="false">E10-F10</f>
        <v>-1</v>
      </c>
      <c r="H10" s="0"/>
      <c r="I10" s="97" t="n">
        <v>5</v>
      </c>
      <c r="J10" s="99" t="s">
        <v>286</v>
      </c>
      <c r="K10" s="98" t="s">
        <v>163</v>
      </c>
      <c r="L10" s="99" t="n">
        <v>91</v>
      </c>
      <c r="M10" s="103" t="n">
        <v>51</v>
      </c>
      <c r="N10" s="104" t="n">
        <f aca="false">M10-L10</f>
        <v>-40</v>
      </c>
    </row>
    <row r="11" customFormat="false" ht="15" hidden="false" customHeight="false" outlineLevel="0" collapsed="false">
      <c r="A11" s="0"/>
      <c r="B11" s="97" t="n">
        <v>8</v>
      </c>
      <c r="C11" s="98" t="s">
        <v>160</v>
      </c>
      <c r="D11" s="99" t="s">
        <v>287</v>
      </c>
      <c r="E11" s="100" t="n">
        <v>63</v>
      </c>
      <c r="F11" s="101" t="n">
        <v>84</v>
      </c>
      <c r="G11" s="102" t="n">
        <f aca="false">E11-F11</f>
        <v>-21</v>
      </c>
      <c r="H11" s="0"/>
      <c r="I11" s="97" t="n">
        <v>7</v>
      </c>
      <c r="J11" s="99" t="s">
        <v>288</v>
      </c>
      <c r="K11" s="98" t="s">
        <v>163</v>
      </c>
      <c r="L11" s="99" t="n">
        <v>70</v>
      </c>
      <c r="M11" s="103" t="n">
        <v>61</v>
      </c>
      <c r="N11" s="104" t="n">
        <f aca="false">M11-L11</f>
        <v>-9</v>
      </c>
    </row>
    <row r="12" customFormat="false" ht="15" hidden="false" customHeight="false" outlineLevel="0" collapsed="false">
      <c r="A12" s="0"/>
      <c r="B12" s="97" t="n">
        <v>10</v>
      </c>
      <c r="C12" s="98" t="s">
        <v>160</v>
      </c>
      <c r="D12" s="99" t="s">
        <v>204</v>
      </c>
      <c r="E12" s="100" t="n">
        <v>75</v>
      </c>
      <c r="F12" s="101" t="n">
        <v>79</v>
      </c>
      <c r="G12" s="102" t="n">
        <f aca="false">E12-F12</f>
        <v>-4</v>
      </c>
      <c r="H12" s="0"/>
      <c r="I12" s="97" t="n">
        <v>9</v>
      </c>
      <c r="J12" s="99" t="s">
        <v>230</v>
      </c>
      <c r="K12" s="98" t="s">
        <v>163</v>
      </c>
      <c r="L12" s="99" t="n">
        <v>97</v>
      </c>
      <c r="M12" s="103" t="n">
        <v>77</v>
      </c>
      <c r="N12" s="104" t="n">
        <f aca="false">M12-L12</f>
        <v>-20</v>
      </c>
    </row>
    <row r="13" customFormat="false" ht="15" hidden="false" customHeight="false" outlineLevel="0" collapsed="false">
      <c r="A13" s="0"/>
      <c r="B13" s="97" t="n">
        <v>12</v>
      </c>
      <c r="C13" s="98" t="s">
        <v>160</v>
      </c>
      <c r="D13" s="99" t="s">
        <v>289</v>
      </c>
      <c r="E13" s="100" t="n">
        <v>86</v>
      </c>
      <c r="F13" s="101" t="n">
        <v>74</v>
      </c>
      <c r="G13" s="102" t="n">
        <f aca="false">E13-F13</f>
        <v>12</v>
      </c>
      <c r="H13" s="0"/>
      <c r="I13" s="97" t="n">
        <v>11</v>
      </c>
      <c r="J13" s="99" t="s">
        <v>290</v>
      </c>
      <c r="K13" s="98" t="s">
        <v>163</v>
      </c>
      <c r="L13" s="99" t="n">
        <v>94</v>
      </c>
      <c r="M13" s="103" t="n">
        <v>80</v>
      </c>
      <c r="N13" s="104" t="n">
        <f aca="false">M13-L13</f>
        <v>-14</v>
      </c>
    </row>
    <row r="14" customFormat="false" ht="15" hidden="false" customHeight="false" outlineLevel="0" collapsed="false">
      <c r="A14" s="0"/>
      <c r="B14" s="97" t="n">
        <v>13</v>
      </c>
      <c r="C14" s="98" t="s">
        <v>160</v>
      </c>
      <c r="D14" s="99" t="s">
        <v>282</v>
      </c>
      <c r="E14" s="100" t="n">
        <v>97</v>
      </c>
      <c r="F14" s="101" t="n">
        <v>92</v>
      </c>
      <c r="G14" s="102" t="n">
        <f aca="false">E14-F14</f>
        <v>5</v>
      </c>
      <c r="H14" s="0"/>
      <c r="I14" s="97" t="n">
        <v>14</v>
      </c>
      <c r="J14" s="99" t="s">
        <v>203</v>
      </c>
      <c r="K14" s="98" t="s">
        <v>163</v>
      </c>
      <c r="L14" s="99" t="n">
        <v>84</v>
      </c>
      <c r="M14" s="103" t="n">
        <v>73</v>
      </c>
      <c r="N14" s="104" t="n">
        <f aca="false">M14-L14</f>
        <v>-11</v>
      </c>
    </row>
    <row r="15" customFormat="false" ht="15" hidden="false" customHeight="false" outlineLevel="0" collapsed="false">
      <c r="A15" s="0"/>
      <c r="B15" s="97" t="n">
        <v>15</v>
      </c>
      <c r="C15" s="98" t="s">
        <v>160</v>
      </c>
      <c r="D15" s="99" t="s">
        <v>291</v>
      </c>
      <c r="E15" s="100" t="n">
        <v>63</v>
      </c>
      <c r="F15" s="101" t="n">
        <v>99</v>
      </c>
      <c r="G15" s="102" t="n">
        <f aca="false">E15-F15</f>
        <v>-36</v>
      </c>
      <c r="H15" s="0"/>
      <c r="I15" s="97" t="n">
        <v>16</v>
      </c>
      <c r="J15" s="99" t="s">
        <v>292</v>
      </c>
      <c r="K15" s="98" t="s">
        <v>163</v>
      </c>
      <c r="L15" s="99" t="n">
        <v>77</v>
      </c>
      <c r="M15" s="103" t="n">
        <v>56</v>
      </c>
      <c r="N15" s="104" t="n">
        <f aca="false">M15-L15</f>
        <v>-21</v>
      </c>
    </row>
    <row r="16" customFormat="false" ht="15" hidden="false" customHeight="false" outlineLevel="0" collapsed="false">
      <c r="A16" s="0"/>
      <c r="B16" s="97" t="n">
        <v>17</v>
      </c>
      <c r="C16" s="98" t="s">
        <v>160</v>
      </c>
      <c r="D16" s="99" t="s">
        <v>227</v>
      </c>
      <c r="E16" s="100" t="n">
        <v>53</v>
      </c>
      <c r="F16" s="101" t="n">
        <v>82</v>
      </c>
      <c r="G16" s="102" t="n">
        <f aca="false">E16-F16</f>
        <v>-29</v>
      </c>
      <c r="H16" s="0"/>
      <c r="I16" s="97" t="n">
        <v>18</v>
      </c>
      <c r="J16" s="99" t="s">
        <v>293</v>
      </c>
      <c r="K16" s="98" t="s">
        <v>163</v>
      </c>
      <c r="L16" s="99" t="n">
        <v>87</v>
      </c>
      <c r="M16" s="103" t="n">
        <v>56</v>
      </c>
      <c r="N16" s="104" t="n">
        <f aca="false">M16-L16</f>
        <v>-31</v>
      </c>
    </row>
    <row r="17" customFormat="false" ht="15" hidden="false" customHeight="false" outlineLevel="0" collapsed="false">
      <c r="A17" s="0"/>
      <c r="B17" s="97" t="n">
        <v>19</v>
      </c>
      <c r="C17" s="98" t="s">
        <v>160</v>
      </c>
      <c r="D17" s="99" t="s">
        <v>236</v>
      </c>
      <c r="E17" s="100" t="n">
        <v>59</v>
      </c>
      <c r="F17" s="101" t="n">
        <v>74</v>
      </c>
      <c r="G17" s="102" t="n">
        <f aca="false">E17-F17</f>
        <v>-15</v>
      </c>
      <c r="H17" s="0"/>
      <c r="I17" s="97" t="n">
        <v>20</v>
      </c>
      <c r="J17" s="99" t="s">
        <v>287</v>
      </c>
      <c r="K17" s="98" t="s">
        <v>163</v>
      </c>
      <c r="L17" s="99" t="n">
        <v>94</v>
      </c>
      <c r="M17" s="103" t="n">
        <v>67</v>
      </c>
      <c r="N17" s="104" t="n">
        <f aca="false">M17-L17</f>
        <v>-27</v>
      </c>
    </row>
    <row r="18" customFormat="false" ht="15" hidden="false" customHeight="false" outlineLevel="0" collapsed="false">
      <c r="A18" s="0"/>
      <c r="B18" s="97" t="n">
        <v>21</v>
      </c>
      <c r="C18" s="98" t="s">
        <v>160</v>
      </c>
      <c r="D18" s="99" t="s">
        <v>239</v>
      </c>
      <c r="E18" s="100" t="n">
        <v>69</v>
      </c>
      <c r="F18" s="101" t="n">
        <v>82</v>
      </c>
      <c r="G18" s="102" t="n">
        <f aca="false">E18-F18</f>
        <v>-13</v>
      </c>
      <c r="H18" s="0"/>
      <c r="I18" s="97" t="n">
        <v>22</v>
      </c>
      <c r="J18" s="99" t="s">
        <v>204</v>
      </c>
      <c r="K18" s="98" t="s">
        <v>163</v>
      </c>
      <c r="L18" s="99" t="n">
        <v>90</v>
      </c>
      <c r="M18" s="103" t="n">
        <v>56</v>
      </c>
      <c r="N18" s="104" t="n">
        <f aca="false">M18-L18</f>
        <v>-34</v>
      </c>
    </row>
    <row r="19" customFormat="false" ht="15" hidden="false" customHeight="false" outlineLevel="0" collapsed="false">
      <c r="A19" s="0"/>
      <c r="B19" s="97" t="n">
        <v>23</v>
      </c>
      <c r="C19" s="98" t="s">
        <v>160</v>
      </c>
      <c r="D19" s="99" t="s">
        <v>290</v>
      </c>
      <c r="E19" s="100" t="n">
        <v>62</v>
      </c>
      <c r="F19" s="101" t="n">
        <v>60</v>
      </c>
      <c r="G19" s="102" t="n">
        <f aca="false">E19-F19</f>
        <v>2</v>
      </c>
      <c r="H19" s="0"/>
      <c r="I19" s="97" t="n">
        <v>24</v>
      </c>
      <c r="J19" s="99" t="s">
        <v>294</v>
      </c>
      <c r="K19" s="98" t="s">
        <v>163</v>
      </c>
      <c r="L19" s="99" t="n">
        <v>93</v>
      </c>
      <c r="M19" s="103" t="n">
        <v>87</v>
      </c>
      <c r="N19" s="104" t="n">
        <f aca="false">M19-L19</f>
        <v>-6</v>
      </c>
    </row>
    <row r="20" customFormat="false" ht="15" hidden="false" customHeight="false" outlineLevel="0" collapsed="false">
      <c r="A20" s="0"/>
      <c r="B20" s="97"/>
      <c r="C20" s="98"/>
      <c r="D20" s="99"/>
      <c r="E20" s="100"/>
      <c r="F20" s="101"/>
      <c r="G20" s="102"/>
      <c r="H20" s="0"/>
      <c r="I20" s="97"/>
      <c r="J20" s="99"/>
      <c r="K20" s="98"/>
      <c r="L20" s="99"/>
      <c r="M20" s="103"/>
      <c r="N20" s="104"/>
    </row>
    <row r="21" customFormat="false" ht="15" hidden="false" customHeight="false" outlineLevel="0" collapsed="false">
      <c r="A21" s="0"/>
      <c r="B21" s="97"/>
      <c r="C21" s="98"/>
      <c r="D21" s="99"/>
      <c r="E21" s="100"/>
      <c r="F21" s="101"/>
      <c r="G21" s="102"/>
      <c r="H21" s="0"/>
      <c r="I21" s="97"/>
      <c r="J21" s="99"/>
      <c r="K21" s="98"/>
      <c r="L21" s="99"/>
      <c r="M21" s="103"/>
      <c r="N21" s="104"/>
    </row>
    <row r="22" customFormat="false" ht="15" hidden="false" customHeight="false" outlineLevel="0" collapsed="false">
      <c r="A22" s="0"/>
      <c r="B22" s="97"/>
      <c r="C22" s="98"/>
      <c r="D22" s="99"/>
      <c r="E22" s="100"/>
      <c r="F22" s="101"/>
      <c r="G22" s="102"/>
      <c r="H22" s="0"/>
      <c r="I22" s="97"/>
      <c r="J22" s="99"/>
      <c r="K22" s="98"/>
      <c r="L22" s="99"/>
      <c r="M22" s="103"/>
      <c r="N22" s="104"/>
    </row>
    <row r="23" customFormat="false" ht="15" hidden="false" customHeight="false" outlineLevel="0" collapsed="false">
      <c r="A23" s="0"/>
      <c r="B23" s="97"/>
      <c r="C23" s="98"/>
      <c r="D23" s="99"/>
      <c r="E23" s="100"/>
      <c r="F23" s="101"/>
      <c r="G23" s="102"/>
      <c r="H23" s="0"/>
      <c r="I23" s="97"/>
      <c r="J23" s="99"/>
      <c r="K23" s="98"/>
      <c r="L23" s="99"/>
      <c r="M23" s="103"/>
      <c r="N23" s="104"/>
    </row>
    <row r="24" customFormat="false" ht="15" hidden="false" customHeight="false" outlineLevel="0" collapsed="false">
      <c r="A24" s="0"/>
      <c r="B24" s="97"/>
      <c r="C24" s="98"/>
      <c r="D24" s="99"/>
      <c r="E24" s="100"/>
      <c r="F24" s="101"/>
      <c r="G24" s="102"/>
      <c r="H24" s="0"/>
      <c r="I24" s="97"/>
      <c r="J24" s="99"/>
      <c r="K24" s="98"/>
      <c r="L24" s="99"/>
      <c r="M24" s="103"/>
      <c r="N24" s="104"/>
    </row>
    <row r="25" customFormat="false" ht="15" hidden="false" customHeight="false" outlineLevel="0" collapsed="false">
      <c r="A25" s="0"/>
      <c r="B25" s="97"/>
      <c r="C25" s="98"/>
      <c r="D25" s="99"/>
      <c r="E25" s="100"/>
      <c r="F25" s="101"/>
      <c r="G25" s="102"/>
      <c r="H25" s="0"/>
      <c r="I25" s="97"/>
      <c r="J25" s="99"/>
      <c r="K25" s="98"/>
      <c r="L25" s="99"/>
      <c r="M25" s="103"/>
      <c r="N25" s="104"/>
    </row>
    <row r="26" customFormat="false" ht="15" hidden="false" customHeight="false" outlineLevel="0" collapsed="false">
      <c r="A26" s="0"/>
      <c r="B26" s="97"/>
      <c r="C26" s="99"/>
      <c r="D26" s="99"/>
      <c r="E26" s="100"/>
      <c r="F26" s="101"/>
      <c r="G26" s="102"/>
      <c r="H26" s="0"/>
      <c r="I26" s="97"/>
      <c r="J26" s="99"/>
      <c r="K26" s="99"/>
      <c r="L26" s="99"/>
      <c r="M26" s="103"/>
      <c r="N26" s="105"/>
    </row>
    <row r="27" customFormat="false" ht="15.75" hidden="false" customHeight="false" outlineLevel="0" collapsed="false">
      <c r="A27" s="0"/>
      <c r="B27" s="106"/>
      <c r="C27" s="107" t="s">
        <v>108</v>
      </c>
      <c r="D27" s="108"/>
      <c r="E27" s="109" t="n">
        <f aca="false">SUM(E8:E25)</f>
        <v>860</v>
      </c>
      <c r="F27" s="109" t="n">
        <f aca="false">SUM(F8:F25)</f>
        <v>932</v>
      </c>
      <c r="G27" s="110" t="n">
        <f aca="false">SUM(G8:G25)</f>
        <v>-72</v>
      </c>
      <c r="H27" s="0"/>
      <c r="I27" s="106"/>
      <c r="J27" s="108"/>
      <c r="K27" s="108"/>
      <c r="L27" s="108" t="n">
        <f aca="false">SUM(L8:L25)</f>
        <v>1107</v>
      </c>
      <c r="M27" s="108" t="n">
        <f aca="false">SUM(M8:M25)</f>
        <v>804</v>
      </c>
      <c r="N27" s="111" t="n">
        <f aca="false">SUM(N8:N25)</f>
        <v>-303</v>
      </c>
    </row>
    <row r="28" customFormat="false" ht="7.5" hidden="false" customHeight="true" outlineLevel="0" collapsed="false">
      <c r="A28" s="0"/>
      <c r="B28" s="0"/>
      <c r="C28" s="0"/>
      <c r="D28" s="0"/>
      <c r="E28" s="0"/>
      <c r="F28" s="0"/>
      <c r="G28" s="0"/>
      <c r="H28" s="0"/>
      <c r="I28" s="0"/>
      <c r="J28" s="0"/>
      <c r="K28" s="0"/>
      <c r="L28" s="0"/>
      <c r="M28" s="0"/>
    </row>
    <row r="29" customFormat="false" ht="15.75" hidden="false" customHeight="false" outlineLevel="0" collapsed="false">
      <c r="A29" s="0"/>
      <c r="B29" s="0"/>
      <c r="C29" s="0"/>
      <c r="D29" s="0"/>
      <c r="E29" s="112" t="s">
        <v>180</v>
      </c>
      <c r="F29" s="113" t="s">
        <v>181</v>
      </c>
      <c r="G29" s="0"/>
      <c r="H29" s="0"/>
      <c r="I29" s="0"/>
      <c r="J29" s="114"/>
      <c r="K29" s="115"/>
      <c r="L29" s="93" t="s">
        <v>7</v>
      </c>
      <c r="M29" s="95" t="s">
        <v>8</v>
      </c>
    </row>
    <row r="30" customFormat="false" ht="15" hidden="false" customHeight="false" outlineLevel="0" collapsed="false">
      <c r="A30" s="0"/>
      <c r="B30" s="0"/>
      <c r="C30" s="0"/>
      <c r="D30" s="116" t="s">
        <v>182</v>
      </c>
      <c r="E30" s="117" t="n">
        <f aca="false">E27</f>
        <v>860</v>
      </c>
      <c r="F30" s="118" t="n">
        <f aca="false">E30/$M$5</f>
        <v>71.6666666666667</v>
      </c>
      <c r="G30" s="0"/>
      <c r="H30" s="0"/>
      <c r="I30" s="0"/>
      <c r="J30" s="119" t="s">
        <v>183</v>
      </c>
      <c r="K30" s="99"/>
      <c r="L30" s="120" t="n">
        <v>5</v>
      </c>
      <c r="M30" s="121" t="n">
        <v>7</v>
      </c>
    </row>
    <row r="31" customFormat="false" ht="15" hidden="false" customHeight="false" outlineLevel="0" collapsed="false">
      <c r="A31" s="0"/>
      <c r="B31" s="0"/>
      <c r="C31" s="0"/>
      <c r="D31" s="157" t="s">
        <v>184</v>
      </c>
      <c r="E31" s="101" t="n">
        <f aca="false">F27</f>
        <v>932</v>
      </c>
      <c r="F31" s="102" t="n">
        <f aca="false">E31/$M$5</f>
        <v>77.6666666666667</v>
      </c>
      <c r="G31" s="0"/>
      <c r="H31" s="0"/>
      <c r="I31" s="0"/>
      <c r="J31" s="119" t="s">
        <v>185</v>
      </c>
      <c r="K31" s="99"/>
      <c r="L31" s="120" t="n">
        <v>0</v>
      </c>
      <c r="M31" s="121" t="n">
        <v>12</v>
      </c>
    </row>
    <row r="32" customFormat="false" ht="15.75" hidden="false" customHeight="false" outlineLevel="0" collapsed="false">
      <c r="A32" s="89"/>
      <c r="B32" s="89"/>
      <c r="C32" s="89"/>
      <c r="D32" s="157" t="s">
        <v>186</v>
      </c>
      <c r="E32" s="101" t="n">
        <f aca="false">M27</f>
        <v>804</v>
      </c>
      <c r="F32" s="102" t="n">
        <f aca="false">E32/$M$5</f>
        <v>67</v>
      </c>
      <c r="G32" s="89"/>
      <c r="H32" s="89"/>
      <c r="I32" s="89"/>
      <c r="J32" s="125" t="s">
        <v>187</v>
      </c>
      <c r="K32" s="108"/>
      <c r="L32" s="126" t="n">
        <f aca="false">L30+L31</f>
        <v>5</v>
      </c>
      <c r="M32" s="127" t="n">
        <f aca="false">M30+M31</f>
        <v>19</v>
      </c>
    </row>
    <row r="33" customFormat="false" ht="15" hidden="false" customHeight="false" outlineLevel="0" collapsed="false">
      <c r="A33" s="89"/>
      <c r="B33" s="128"/>
      <c r="C33" s="89"/>
      <c r="D33" s="157" t="s">
        <v>188</v>
      </c>
      <c r="E33" s="101" t="n">
        <f aca="false">L27</f>
        <v>1107</v>
      </c>
      <c r="F33" s="102" t="n">
        <f aca="false">E33/$M$5</f>
        <v>92.25</v>
      </c>
      <c r="G33" s="89"/>
      <c r="H33" s="89"/>
      <c r="I33" s="89"/>
      <c r="J33" s="131"/>
      <c r="K33" s="132"/>
      <c r="L33" s="133" t="s">
        <v>189</v>
      </c>
      <c r="M33" s="134" t="s">
        <v>190</v>
      </c>
    </row>
    <row r="34" customFormat="false" ht="15" hidden="false" customHeight="false" outlineLevel="0" collapsed="false">
      <c r="A34" s="89"/>
      <c r="B34" s="128"/>
      <c r="C34" s="89"/>
      <c r="D34" s="157" t="s">
        <v>191</v>
      </c>
      <c r="E34" s="101" t="n">
        <f aca="false">E30+E32</f>
        <v>1664</v>
      </c>
      <c r="F34" s="102" t="n">
        <f aca="false">E34/$L$5</f>
        <v>69.3333333333333</v>
      </c>
      <c r="G34" s="89"/>
      <c r="H34" s="89"/>
      <c r="I34" s="89"/>
      <c r="J34" s="154" t="s">
        <v>192</v>
      </c>
      <c r="K34" s="139"/>
      <c r="L34" s="140" t="n">
        <v>15</v>
      </c>
      <c r="M34" s="141" t="n">
        <v>36</v>
      </c>
    </row>
    <row r="35" customFormat="false" ht="15.75" hidden="false" customHeight="false" outlineLevel="0" collapsed="false">
      <c r="A35" s="89"/>
      <c r="B35" s="128"/>
      <c r="C35" s="89"/>
      <c r="D35" s="129" t="s">
        <v>193</v>
      </c>
      <c r="E35" s="130" t="n">
        <f aca="false">E31+E33</f>
        <v>2039</v>
      </c>
      <c r="F35" s="110" t="n">
        <f aca="false">E35/$L$5</f>
        <v>84.9583333333333</v>
      </c>
      <c r="G35" s="89"/>
      <c r="H35" s="89"/>
      <c r="I35" s="89"/>
      <c r="J35" s="155" t="s">
        <v>194</v>
      </c>
      <c r="K35" s="108"/>
      <c r="L35" s="143" t="n">
        <v>0</v>
      </c>
      <c r="M35" s="144" t="n">
        <v>67</v>
      </c>
    </row>
    <row r="36" customFormat="false" ht="15.75" hidden="false" customHeight="false" outlineLevel="0" collapsed="false">
      <c r="A36" s="89"/>
      <c r="B36" s="128"/>
      <c r="C36" s="89"/>
      <c r="D36" s="145"/>
      <c r="E36" s="146"/>
      <c r="F36" s="146"/>
      <c r="G36" s="89"/>
      <c r="H36" s="89"/>
      <c r="I36" s="89"/>
      <c r="J36" s="0"/>
      <c r="K36" s="0"/>
    </row>
    <row r="37" customFormat="false" ht="15.75" hidden="false" customHeight="false" outlineLevel="0" collapsed="false">
      <c r="C37" s="86" t="s">
        <v>195</v>
      </c>
      <c r="D37" s="147" t="s">
        <v>196</v>
      </c>
      <c r="E37" s="147"/>
      <c r="F37" s="147"/>
      <c r="G37" s="147"/>
      <c r="H37" s="147"/>
      <c r="I37" s="147"/>
      <c r="J37" s="147"/>
      <c r="K37" s="147"/>
    </row>
    <row r="38" customFormat="false" ht="15.75" hidden="false" customHeight="true" outlineLevel="0" collapsed="false">
      <c r="C38" s="148" t="s">
        <v>197</v>
      </c>
      <c r="D38" s="149" t="s">
        <v>295</v>
      </c>
      <c r="E38" s="149"/>
      <c r="F38" s="149"/>
      <c r="G38" s="149"/>
      <c r="H38" s="149"/>
      <c r="I38" s="149"/>
      <c r="J38" s="149"/>
      <c r="K38" s="149"/>
    </row>
    <row r="39" customFormat="false" ht="15.75" hidden="false" customHeight="false" outlineLevel="0" collapsed="false">
      <c r="C39" s="148"/>
      <c r="D39" s="149"/>
      <c r="E39" s="149"/>
      <c r="F39" s="149"/>
      <c r="G39" s="149"/>
      <c r="H39" s="149"/>
      <c r="I39" s="149"/>
      <c r="J39" s="149"/>
      <c r="K39" s="149"/>
    </row>
    <row r="40" customFormat="false" ht="15.75" hidden="false" customHeight="false" outlineLevel="0" collapsed="false">
      <c r="C40" s="148"/>
      <c r="D40" s="149"/>
      <c r="E40" s="149"/>
      <c r="F40" s="149"/>
      <c r="G40" s="149"/>
      <c r="H40" s="149"/>
      <c r="I40" s="149"/>
      <c r="J40" s="149"/>
      <c r="K40" s="149"/>
    </row>
  </sheetData>
  <mergeCells count="6">
    <mergeCell ref="B1:N2"/>
    <mergeCell ref="C7:D7"/>
    <mergeCell ref="J7:K7"/>
    <mergeCell ref="D37:K37"/>
    <mergeCell ref="C38:C40"/>
    <mergeCell ref="D38:K40"/>
  </mergeCells>
  <printOptions headings="false" gridLines="false" gridLinesSet="true" horizontalCentered="false" verticalCentered="false"/>
  <pageMargins left="0.315277777777778" right="0.315277777777778" top="0.157638888888889" bottom="0.157638888888889" header="0.511805555555555" footer="0.511805555555555"/>
  <pageSetup paperSize="77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799</TotalTime>
  <Application>LibreOffice/4.4.0.3$Windows_x86 LibreOffice_project/de093506bcdc5fafd9023ee680b8c60e3e0645d7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2015-12-04T17:14:55Z</dcterms:created>
  <dc:creator>CRISTINA</dc:creator>
  <dc:language>es-ES</dc:language>
  <cp:lastPrinted>2016-02-04T09:04:45Z</cp:lastPrinted>
  <dcterms:modified xsi:type="dcterms:W3CDTF">2016-02-15T21:46:10Z</dcterms:modified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